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лимпиада\ИТОГИ БИОЛОГИЯ 2022\"/>
    </mc:Choice>
  </mc:AlternateContent>
  <bookViews>
    <workbookView xWindow="0" yWindow="0" windowWidth="23040" windowHeight="9192" activeTab="2"/>
  </bookViews>
  <sheets>
    <sheet name="9 класс" sheetId="1" r:id="rId1"/>
    <sheet name="10 класс" sheetId="2" r:id="rId2"/>
    <sheet name="11 класс" sheetId="3" r:id="rId3"/>
  </sheets>
  <calcPr calcId="162913"/>
  <extLst>
    <ext uri="GoogleSheetsCustomDataVersion1">
      <go:sheetsCustomData xmlns:go="http://customooxmlschemas.google.com/" r:id="rId7" roundtripDataSignature="AMtx7mhaqlEE7jzZPw1O1iwmCcO2aMoLSQ=="/>
    </ext>
  </extLst>
</workbook>
</file>

<file path=xl/calcChain.xml><?xml version="1.0" encoding="utf-8"?>
<calcChain xmlns="http://schemas.openxmlformats.org/spreadsheetml/2006/main">
  <c r="AR38" i="3" l="1"/>
  <c r="AM38" i="3"/>
  <c r="AH38" i="3"/>
  <c r="AS38" i="3" s="1"/>
  <c r="AU38" i="3" s="1"/>
  <c r="AB38" i="3"/>
  <c r="AD38" i="3" s="1"/>
  <c r="AV38" i="3" s="1"/>
  <c r="AA38" i="3"/>
  <c r="AR37" i="3"/>
  <c r="AS37" i="3" s="1"/>
  <c r="AU37" i="3" s="1"/>
  <c r="AV37" i="3" s="1"/>
  <c r="AM37" i="3"/>
  <c r="AH37" i="3"/>
  <c r="AA37" i="3"/>
  <c r="AB37" i="3" s="1"/>
  <c r="AD37" i="3" s="1"/>
  <c r="AR36" i="3"/>
  <c r="AM36" i="3"/>
  <c r="AH36" i="3"/>
  <c r="AS36" i="3" s="1"/>
  <c r="AU36" i="3" s="1"/>
  <c r="AB36" i="3"/>
  <c r="AD36" i="3" s="1"/>
  <c r="AA36" i="3"/>
  <c r="AR35" i="3"/>
  <c r="AM35" i="3"/>
  <c r="AH35" i="3"/>
  <c r="AS35" i="3" s="1"/>
  <c r="AU35" i="3" s="1"/>
  <c r="AA35" i="3"/>
  <c r="AB35" i="3" s="1"/>
  <c r="AD35" i="3" s="1"/>
  <c r="AV35" i="3" s="1"/>
  <c r="AR34" i="3"/>
  <c r="AM34" i="3"/>
  <c r="AH34" i="3"/>
  <c r="AS34" i="3" s="1"/>
  <c r="AU34" i="3" s="1"/>
  <c r="AB34" i="3"/>
  <c r="AD34" i="3" s="1"/>
  <c r="AV34" i="3" s="1"/>
  <c r="AA34" i="3"/>
  <c r="AR33" i="3"/>
  <c r="AM33" i="3"/>
  <c r="AS33" i="3" s="1"/>
  <c r="AU33" i="3" s="1"/>
  <c r="AH33" i="3"/>
  <c r="AA33" i="3"/>
  <c r="AB33" i="3" s="1"/>
  <c r="AD33" i="3" s="1"/>
  <c r="AR32" i="3"/>
  <c r="AM32" i="3"/>
  <c r="AH32" i="3"/>
  <c r="AS32" i="3" s="1"/>
  <c r="AU32" i="3" s="1"/>
  <c r="AB32" i="3"/>
  <c r="AD32" i="3" s="1"/>
  <c r="AA32" i="3"/>
  <c r="AR31" i="3"/>
  <c r="AM31" i="3"/>
  <c r="AH31" i="3"/>
  <c r="AS31" i="3" s="1"/>
  <c r="AU31" i="3" s="1"/>
  <c r="AB31" i="3"/>
  <c r="AD31" i="3" s="1"/>
  <c r="AV31" i="3" s="1"/>
  <c r="AA31" i="3"/>
  <c r="AR30" i="3"/>
  <c r="AM30" i="3"/>
  <c r="AH30" i="3"/>
  <c r="AA30" i="3"/>
  <c r="AB30" i="3" s="1"/>
  <c r="AD30" i="3" s="1"/>
  <c r="AS29" i="3"/>
  <c r="AU29" i="3" s="1"/>
  <c r="AR29" i="3"/>
  <c r="AM29" i="3"/>
  <c r="AH29" i="3"/>
  <c r="AA29" i="3"/>
  <c r="AB29" i="3" s="1"/>
  <c r="AD29" i="3" s="1"/>
  <c r="AV29" i="3" s="1"/>
  <c r="AR28" i="3"/>
  <c r="AM28" i="3"/>
  <c r="AS28" i="3" s="1"/>
  <c r="AU28" i="3" s="1"/>
  <c r="AV28" i="3" s="1"/>
  <c r="AH28" i="3"/>
  <c r="AD28" i="3"/>
  <c r="AB28" i="3"/>
  <c r="AA28" i="3"/>
  <c r="AR27" i="3"/>
  <c r="AM27" i="3"/>
  <c r="AH27" i="3"/>
  <c r="AS27" i="3" s="1"/>
  <c r="AU27" i="3" s="1"/>
  <c r="AA27" i="3"/>
  <c r="AB27" i="3" s="1"/>
  <c r="AD27" i="3" s="1"/>
  <c r="AV27" i="3" s="1"/>
  <c r="AR26" i="3"/>
  <c r="AM26" i="3"/>
  <c r="AH26" i="3"/>
  <c r="AS26" i="3" s="1"/>
  <c r="AU26" i="3" s="1"/>
  <c r="AB26" i="3"/>
  <c r="AD26" i="3" s="1"/>
  <c r="AV26" i="3" s="1"/>
  <c r="AA26" i="3"/>
  <c r="AR25" i="3"/>
  <c r="AS25" i="3" s="1"/>
  <c r="AU25" i="3" s="1"/>
  <c r="AM25" i="3"/>
  <c r="AH25" i="3"/>
  <c r="AA25" i="3"/>
  <c r="AB25" i="3" s="1"/>
  <c r="AD25" i="3" s="1"/>
  <c r="AV25" i="3" s="1"/>
  <c r="AS24" i="3"/>
  <c r="AU24" i="3" s="1"/>
  <c r="AR24" i="3"/>
  <c r="AM24" i="3"/>
  <c r="AH24" i="3"/>
  <c r="AB24" i="3"/>
  <c r="AD24" i="3" s="1"/>
  <c r="AV24" i="3" s="1"/>
  <c r="AA24" i="3"/>
  <c r="AR23" i="3"/>
  <c r="AM23" i="3"/>
  <c r="AH23" i="3"/>
  <c r="AS23" i="3" s="1"/>
  <c r="AU23" i="3" s="1"/>
  <c r="AA23" i="3"/>
  <c r="AB23" i="3" s="1"/>
  <c r="AD23" i="3" s="1"/>
  <c r="AV23" i="3" s="1"/>
  <c r="AU22" i="3"/>
  <c r="AR22" i="3"/>
  <c r="AM22" i="3"/>
  <c r="AH22" i="3"/>
  <c r="AS22" i="3" s="1"/>
  <c r="AA22" i="3"/>
  <c r="AB22" i="3" s="1"/>
  <c r="AD22" i="3" s="1"/>
  <c r="AV22" i="3" s="1"/>
  <c r="AR21" i="3"/>
  <c r="AM21" i="3"/>
  <c r="AS21" i="3" s="1"/>
  <c r="AU21" i="3" s="1"/>
  <c r="AH21" i="3"/>
  <c r="AB21" i="3"/>
  <c r="AD21" i="3" s="1"/>
  <c r="AV21" i="3" s="1"/>
  <c r="AA21" i="3"/>
  <c r="AR20" i="3"/>
  <c r="AM20" i="3"/>
  <c r="AH20" i="3"/>
  <c r="AS20" i="3" s="1"/>
  <c r="AU20" i="3" s="1"/>
  <c r="AB20" i="3"/>
  <c r="AD20" i="3" s="1"/>
  <c r="AA20" i="3"/>
  <c r="AS19" i="3"/>
  <c r="AU19" i="3" s="1"/>
  <c r="AR19" i="3"/>
  <c r="AM19" i="3"/>
  <c r="AH19" i="3"/>
  <c r="AA19" i="3"/>
  <c r="AB19" i="3" s="1"/>
  <c r="AD19" i="3" s="1"/>
  <c r="AV19" i="3" s="1"/>
  <c r="AR18" i="3"/>
  <c r="AM18" i="3"/>
  <c r="AH18" i="3"/>
  <c r="AS18" i="3" s="1"/>
  <c r="AU18" i="3" s="1"/>
  <c r="AA18" i="3"/>
  <c r="AB18" i="3" s="1"/>
  <c r="AD18" i="3" s="1"/>
  <c r="AV18" i="3" s="1"/>
  <c r="AR17" i="3"/>
  <c r="AM17" i="3"/>
  <c r="AS17" i="3" s="1"/>
  <c r="AU17" i="3" s="1"/>
  <c r="AH17" i="3"/>
  <c r="AB17" i="3"/>
  <c r="AD17" i="3" s="1"/>
  <c r="AV17" i="3" s="1"/>
  <c r="AA17" i="3"/>
  <c r="AR16" i="3"/>
  <c r="AM16" i="3"/>
  <c r="AH16" i="3"/>
  <c r="AS16" i="3" s="1"/>
  <c r="AU16" i="3" s="1"/>
  <c r="AB16" i="3"/>
  <c r="AD16" i="3" s="1"/>
  <c r="AV16" i="3" s="1"/>
  <c r="AA16" i="3"/>
  <c r="AR15" i="3"/>
  <c r="AM15" i="3"/>
  <c r="AH15" i="3"/>
  <c r="AS15" i="3" s="1"/>
  <c r="AU15" i="3" s="1"/>
  <c r="AB15" i="3"/>
  <c r="AD15" i="3" s="1"/>
  <c r="AA15" i="3"/>
  <c r="AR14" i="3"/>
  <c r="AM14" i="3"/>
  <c r="AH14" i="3"/>
  <c r="AA14" i="3"/>
  <c r="AB14" i="3" s="1"/>
  <c r="AD14" i="3" s="1"/>
  <c r="AS13" i="3"/>
  <c r="AU13" i="3" s="1"/>
  <c r="AR13" i="3"/>
  <c r="AM13" i="3"/>
  <c r="AH13" i="3"/>
  <c r="AA13" i="3"/>
  <c r="AB13" i="3" s="1"/>
  <c r="AD13" i="3" s="1"/>
  <c r="AR12" i="3"/>
  <c r="AM12" i="3"/>
  <c r="AS12" i="3" s="1"/>
  <c r="AU12" i="3" s="1"/>
  <c r="AV12" i="3" s="1"/>
  <c r="AH12" i="3"/>
  <c r="AD12" i="3"/>
  <c r="AB12" i="3"/>
  <c r="AA12" i="3"/>
  <c r="AR11" i="3"/>
  <c r="AM11" i="3"/>
  <c r="AH11" i="3"/>
  <c r="AS11" i="3" s="1"/>
  <c r="AU11" i="3" s="1"/>
  <c r="AA11" i="3"/>
  <c r="AB11" i="3" s="1"/>
  <c r="AD11" i="3" s="1"/>
  <c r="AR10" i="3"/>
  <c r="AM10" i="3"/>
  <c r="AH10" i="3"/>
  <c r="AS10" i="3" s="1"/>
  <c r="AU10" i="3" s="1"/>
  <c r="AB10" i="3"/>
  <c r="AD10" i="3" s="1"/>
  <c r="AA10" i="3"/>
  <c r="AR9" i="3"/>
  <c r="AS9" i="3" s="1"/>
  <c r="AU9" i="3" s="1"/>
  <c r="AM9" i="3"/>
  <c r="AH9" i="3"/>
  <c r="AA9" i="3"/>
  <c r="AB9" i="3" s="1"/>
  <c r="AD9" i="3" s="1"/>
  <c r="AV9" i="3" s="1"/>
  <c r="AS8" i="3"/>
  <c r="AU8" i="3" s="1"/>
  <c r="AR8" i="3"/>
  <c r="AM8" i="3"/>
  <c r="AH8" i="3"/>
  <c r="AB8" i="3"/>
  <c r="AD8" i="3" s="1"/>
  <c r="AA8" i="3"/>
  <c r="AR7" i="3"/>
  <c r="AM7" i="3"/>
  <c r="AH7" i="3"/>
  <c r="AS7" i="3" s="1"/>
  <c r="AU7" i="3" s="1"/>
  <c r="AA7" i="3"/>
  <c r="K7" i="3"/>
  <c r="AB7" i="3" s="1"/>
  <c r="AD7" i="3" s="1"/>
  <c r="AR6" i="3"/>
  <c r="AM6" i="3"/>
  <c r="AH6" i="3"/>
  <c r="AA6" i="3"/>
  <c r="AB6" i="3" s="1"/>
  <c r="AD6" i="3" s="1"/>
  <c r="AR5" i="3"/>
  <c r="AS5" i="3" s="1"/>
  <c r="AU5" i="3" s="1"/>
  <c r="AM5" i="3"/>
  <c r="AH5" i="3"/>
  <c r="AA5" i="3"/>
  <c r="AB5" i="3" s="1"/>
  <c r="AD5" i="3" s="1"/>
  <c r="AV5" i="3" s="1"/>
  <c r="AR4" i="3"/>
  <c r="AM4" i="3"/>
  <c r="AS4" i="3" s="1"/>
  <c r="AU4" i="3" s="1"/>
  <c r="AH4" i="3"/>
  <c r="AD4" i="3"/>
  <c r="AA4" i="3"/>
  <c r="AB4" i="3" s="1"/>
  <c r="AY35" i="2"/>
  <c r="AQ35" i="2"/>
  <c r="AN35" i="2"/>
  <c r="AZ35" i="2" s="1"/>
  <c r="BB35" i="2" s="1"/>
  <c r="AB35" i="2"/>
  <c r="AC35" i="2" s="1"/>
  <c r="AE35" i="2" s="1"/>
  <c r="K35" i="2"/>
  <c r="AY34" i="2"/>
  <c r="AQ34" i="2"/>
  <c r="AN34" i="2"/>
  <c r="AZ34" i="2" s="1"/>
  <c r="BB34" i="2" s="1"/>
  <c r="AB34" i="2"/>
  <c r="AC34" i="2" s="1"/>
  <c r="AE34" i="2" s="1"/>
  <c r="BC34" i="2" s="1"/>
  <c r="K34" i="2"/>
  <c r="AY33" i="2"/>
  <c r="AQ33" i="2"/>
  <c r="AN33" i="2"/>
  <c r="AZ33" i="2" s="1"/>
  <c r="BB33" i="2" s="1"/>
  <c r="AB33" i="2"/>
  <c r="AC33" i="2" s="1"/>
  <c r="AE33" i="2" s="1"/>
  <c r="BC33" i="2" s="1"/>
  <c r="K33" i="2"/>
  <c r="AY32" i="2"/>
  <c r="AZ32" i="2" s="1"/>
  <c r="BB32" i="2" s="1"/>
  <c r="AQ32" i="2"/>
  <c r="AN32" i="2"/>
  <c r="AC32" i="2"/>
  <c r="AE32" i="2" s="1"/>
  <c r="BC32" i="2" s="1"/>
  <c r="AB32" i="2"/>
  <c r="K32" i="2"/>
  <c r="AY31" i="2"/>
  <c r="AQ31" i="2"/>
  <c r="AN31" i="2"/>
  <c r="AZ31" i="2" s="1"/>
  <c r="BB31" i="2" s="1"/>
  <c r="BC31" i="2" s="1"/>
  <c r="AB31" i="2"/>
  <c r="AC31" i="2" s="1"/>
  <c r="AE31" i="2" s="1"/>
  <c r="K31" i="2"/>
  <c r="AY30" i="2"/>
  <c r="AQ30" i="2"/>
  <c r="AZ30" i="2" s="1"/>
  <c r="BB30" i="2" s="1"/>
  <c r="AN30" i="2"/>
  <c r="AC30" i="2"/>
  <c r="AE30" i="2" s="1"/>
  <c r="BC30" i="2" s="1"/>
  <c r="AB30" i="2"/>
  <c r="K30" i="2"/>
  <c r="AY29" i="2"/>
  <c r="AQ29" i="2"/>
  <c r="AN29" i="2"/>
  <c r="AZ29" i="2" s="1"/>
  <c r="BB29" i="2" s="1"/>
  <c r="AB29" i="2"/>
  <c r="AC29" i="2" s="1"/>
  <c r="AE29" i="2" s="1"/>
  <c r="BC29" i="2" s="1"/>
  <c r="K29" i="2"/>
  <c r="AY28" i="2"/>
  <c r="AQ28" i="2"/>
  <c r="AN28" i="2"/>
  <c r="AZ28" i="2" s="1"/>
  <c r="BB28" i="2" s="1"/>
  <c r="AC28" i="2"/>
  <c r="AE28" i="2" s="1"/>
  <c r="BC28" i="2" s="1"/>
  <c r="AB28" i="2"/>
  <c r="K28" i="2"/>
  <c r="AY27" i="2"/>
  <c r="AQ27" i="2"/>
  <c r="AN27" i="2"/>
  <c r="AZ27" i="2" s="1"/>
  <c r="BB27" i="2" s="1"/>
  <c r="AB27" i="2"/>
  <c r="AC27" i="2" s="1"/>
  <c r="AE27" i="2" s="1"/>
  <c r="BC27" i="2" s="1"/>
  <c r="K27" i="2"/>
  <c r="AY26" i="2"/>
  <c r="AZ26" i="2" s="1"/>
  <c r="BB26" i="2" s="1"/>
  <c r="AQ26" i="2"/>
  <c r="AN26" i="2"/>
  <c r="AB26" i="2"/>
  <c r="AC26" i="2" s="1"/>
  <c r="AE26" i="2" s="1"/>
  <c r="K26" i="2"/>
  <c r="AY25" i="2"/>
  <c r="AQ25" i="2"/>
  <c r="AN25" i="2"/>
  <c r="AZ25" i="2" s="1"/>
  <c r="BB25" i="2" s="1"/>
  <c r="BC25" i="2" s="1"/>
  <c r="AB25" i="2"/>
  <c r="AC25" i="2" s="1"/>
  <c r="AE25" i="2" s="1"/>
  <c r="K25" i="2"/>
  <c r="AY24" i="2"/>
  <c r="AQ24" i="2"/>
  <c r="AZ24" i="2" s="1"/>
  <c r="BB24" i="2" s="1"/>
  <c r="AN24" i="2"/>
  <c r="AC24" i="2"/>
  <c r="AE24" i="2" s="1"/>
  <c r="BC24" i="2" s="1"/>
  <c r="AB24" i="2"/>
  <c r="K24" i="2"/>
  <c r="AY23" i="2"/>
  <c r="AQ23" i="2"/>
  <c r="AN23" i="2"/>
  <c r="AZ23" i="2" s="1"/>
  <c r="BB23" i="2" s="1"/>
  <c r="AB23" i="2"/>
  <c r="AC23" i="2" s="1"/>
  <c r="AE23" i="2" s="1"/>
  <c r="BC23" i="2" s="1"/>
  <c r="K23" i="2"/>
  <c r="AY22" i="2"/>
  <c r="AZ22" i="2" s="1"/>
  <c r="BB22" i="2" s="1"/>
  <c r="AQ22" i="2"/>
  <c r="AN22" i="2"/>
  <c r="AB22" i="2"/>
  <c r="AC22" i="2" s="1"/>
  <c r="AE22" i="2" s="1"/>
  <c r="BC22" i="2" s="1"/>
  <c r="K22" i="2"/>
  <c r="AY21" i="2"/>
  <c r="AQ21" i="2"/>
  <c r="AN21" i="2"/>
  <c r="AZ21" i="2" s="1"/>
  <c r="BB21" i="2" s="1"/>
  <c r="AB21" i="2"/>
  <c r="AC21" i="2" s="1"/>
  <c r="AE21" i="2" s="1"/>
  <c r="BC21" i="2" s="1"/>
  <c r="K21" i="2"/>
  <c r="AY20" i="2"/>
  <c r="AZ20" i="2" s="1"/>
  <c r="BB20" i="2" s="1"/>
  <c r="AQ20" i="2"/>
  <c r="AN20" i="2"/>
  <c r="AB20" i="2"/>
  <c r="AC20" i="2" s="1"/>
  <c r="AE20" i="2" s="1"/>
  <c r="BC20" i="2" s="1"/>
  <c r="K20" i="2"/>
  <c r="AY19" i="2"/>
  <c r="AQ19" i="2"/>
  <c r="AN19" i="2"/>
  <c r="AZ19" i="2" s="1"/>
  <c r="BB19" i="2" s="1"/>
  <c r="AB19" i="2"/>
  <c r="AC19" i="2" s="1"/>
  <c r="AE19" i="2" s="1"/>
  <c r="K19" i="2"/>
  <c r="AZ18" i="2"/>
  <c r="BB18" i="2" s="1"/>
  <c r="AY18" i="2"/>
  <c r="AQ18" i="2"/>
  <c r="AN18" i="2"/>
  <c r="AC18" i="2"/>
  <c r="AE18" i="2" s="1"/>
  <c r="BC18" i="2" s="1"/>
  <c r="AB18" i="2"/>
  <c r="K18" i="2"/>
  <c r="AY17" i="2"/>
  <c r="AQ17" i="2"/>
  <c r="AZ17" i="2" s="1"/>
  <c r="BB17" i="2" s="1"/>
  <c r="AN17" i="2"/>
  <c r="AB17" i="2"/>
  <c r="AC17" i="2" s="1"/>
  <c r="AE17" i="2" s="1"/>
  <c r="K17" i="2"/>
  <c r="AY16" i="2"/>
  <c r="AQ16" i="2"/>
  <c r="AN16" i="2"/>
  <c r="AZ16" i="2" s="1"/>
  <c r="BB16" i="2" s="1"/>
  <c r="AB16" i="2"/>
  <c r="AC16" i="2" s="1"/>
  <c r="AE16" i="2" s="1"/>
  <c r="K16" i="2"/>
  <c r="AY15" i="2"/>
  <c r="AQ15" i="2"/>
  <c r="AN15" i="2"/>
  <c r="AB15" i="2"/>
  <c r="AC15" i="2" s="1"/>
  <c r="AE15" i="2" s="1"/>
  <c r="K15" i="2"/>
  <c r="BB14" i="2"/>
  <c r="AZ14" i="2"/>
  <c r="AY14" i="2"/>
  <c r="AQ14" i="2"/>
  <c r="AN14" i="2"/>
  <c r="AB14" i="2"/>
  <c r="AC14" i="2" s="1"/>
  <c r="AE14" i="2" s="1"/>
  <c r="BC14" i="2" s="1"/>
  <c r="K14" i="2"/>
  <c r="AY13" i="2"/>
  <c r="AZ13" i="2" s="1"/>
  <c r="BB13" i="2" s="1"/>
  <c r="BC13" i="2" s="1"/>
  <c r="AQ13" i="2"/>
  <c r="AN13" i="2"/>
  <c r="AB13" i="2"/>
  <c r="AC13" i="2" s="1"/>
  <c r="AE13" i="2" s="1"/>
  <c r="K13" i="2"/>
  <c r="AZ12" i="2"/>
  <c r="BB12" i="2" s="1"/>
  <c r="AY12" i="2"/>
  <c r="AQ12" i="2"/>
  <c r="AN12" i="2"/>
  <c r="AC12" i="2"/>
  <c r="AE12" i="2" s="1"/>
  <c r="BC12" i="2" s="1"/>
  <c r="AB12" i="2"/>
  <c r="K12" i="2"/>
  <c r="AY11" i="2"/>
  <c r="AQ11" i="2"/>
  <c r="AZ11" i="2" s="1"/>
  <c r="BB11" i="2" s="1"/>
  <c r="AN11" i="2"/>
  <c r="AB11" i="2"/>
  <c r="AC11" i="2" s="1"/>
  <c r="AE11" i="2" s="1"/>
  <c r="BC11" i="2" s="1"/>
  <c r="K11" i="2"/>
  <c r="AY10" i="2"/>
  <c r="AQ10" i="2"/>
  <c r="AN10" i="2"/>
  <c r="AZ10" i="2" s="1"/>
  <c r="BB10" i="2" s="1"/>
  <c r="AB10" i="2"/>
  <c r="AC10" i="2" s="1"/>
  <c r="AE10" i="2" s="1"/>
  <c r="K10" i="2"/>
  <c r="AY9" i="2"/>
  <c r="AQ9" i="2"/>
  <c r="AN9" i="2"/>
  <c r="AB9" i="2"/>
  <c r="AC9" i="2" s="1"/>
  <c r="AE9" i="2" s="1"/>
  <c r="K9" i="2"/>
  <c r="AY8" i="2"/>
  <c r="AZ8" i="2" s="1"/>
  <c r="BB8" i="2" s="1"/>
  <c r="AQ8" i="2"/>
  <c r="AN8" i="2"/>
  <c r="AB8" i="2"/>
  <c r="AC8" i="2" s="1"/>
  <c r="AE8" i="2" s="1"/>
  <c r="K8" i="2"/>
  <c r="AY7" i="2"/>
  <c r="AQ7" i="2"/>
  <c r="AN7" i="2"/>
  <c r="AZ7" i="2" s="1"/>
  <c r="BB7" i="2" s="1"/>
  <c r="AB7" i="2"/>
  <c r="AC7" i="2" s="1"/>
  <c r="AE7" i="2" s="1"/>
  <c r="K7" i="2"/>
  <c r="AY6" i="2"/>
  <c r="AQ6" i="2"/>
  <c r="AN6" i="2"/>
  <c r="AZ6" i="2" s="1"/>
  <c r="BB6" i="2" s="1"/>
  <c r="AC6" i="2"/>
  <c r="AE6" i="2" s="1"/>
  <c r="AB6" i="2"/>
  <c r="K6" i="2"/>
  <c r="AZ5" i="2"/>
  <c r="BB5" i="2" s="1"/>
  <c r="AY5" i="2"/>
  <c r="AQ5" i="2"/>
  <c r="AN5" i="2"/>
  <c r="AB5" i="2"/>
  <c r="AC5" i="2" s="1"/>
  <c r="AE5" i="2" s="1"/>
  <c r="BC5" i="2" s="1"/>
  <c r="K5" i="2"/>
  <c r="AY4" i="2"/>
  <c r="AQ4" i="2"/>
  <c r="AN4" i="2"/>
  <c r="AZ4" i="2" s="1"/>
  <c r="BB4" i="2" s="1"/>
  <c r="AB4" i="2"/>
  <c r="AC4" i="2" s="1"/>
  <c r="AE4" i="2" s="1"/>
  <c r="K4" i="2"/>
  <c r="AO28" i="1"/>
  <c r="AK28" i="1"/>
  <c r="AE28" i="1"/>
  <c r="Y28" i="1"/>
  <c r="Z28" i="1" s="1"/>
  <c r="AB28" i="1" s="1"/>
  <c r="AO27" i="1"/>
  <c r="AK27" i="1"/>
  <c r="AP27" i="1" s="1"/>
  <c r="AR27" i="1" s="1"/>
  <c r="AE27" i="1"/>
  <c r="Y27" i="1"/>
  <c r="Z27" i="1" s="1"/>
  <c r="AB27" i="1" s="1"/>
  <c r="AS27" i="1" s="1"/>
  <c r="K27" i="1"/>
  <c r="AO26" i="1"/>
  <c r="AP26" i="1" s="1"/>
  <c r="AR26" i="1" s="1"/>
  <c r="AK26" i="1"/>
  <c r="AE26" i="1"/>
  <c r="Y26" i="1"/>
  <c r="Z26" i="1" s="1"/>
  <c r="AB26" i="1" s="1"/>
  <c r="AP25" i="1"/>
  <c r="AR25" i="1" s="1"/>
  <c r="AO25" i="1"/>
  <c r="AK25" i="1"/>
  <c r="AE25" i="1"/>
  <c r="Z25" i="1"/>
  <c r="AB25" i="1" s="1"/>
  <c r="AS25" i="1" s="1"/>
  <c r="Y25" i="1"/>
  <c r="K25" i="1"/>
  <c r="AO24" i="1"/>
  <c r="AK24" i="1"/>
  <c r="AE24" i="1"/>
  <c r="AP24" i="1" s="1"/>
  <c r="AR24" i="1" s="1"/>
  <c r="Y24" i="1"/>
  <c r="K24" i="1"/>
  <c r="Z24" i="1" s="1"/>
  <c r="AB24" i="1" s="1"/>
  <c r="AR23" i="1"/>
  <c r="AO23" i="1"/>
  <c r="AK23" i="1"/>
  <c r="AE23" i="1"/>
  <c r="AP23" i="1" s="1"/>
  <c r="Y23" i="1"/>
  <c r="Z23" i="1" s="1"/>
  <c r="AB23" i="1" s="1"/>
  <c r="AS23" i="1" s="1"/>
  <c r="AO22" i="1"/>
  <c r="AK22" i="1"/>
  <c r="AP22" i="1" s="1"/>
  <c r="AR22" i="1" s="1"/>
  <c r="AE22" i="1"/>
  <c r="Y22" i="1"/>
  <c r="K22" i="1"/>
  <c r="Z22" i="1" s="1"/>
  <c r="AB22" i="1" s="1"/>
  <c r="AO21" i="1"/>
  <c r="AP21" i="1" s="1"/>
  <c r="AR21" i="1" s="1"/>
  <c r="AK21" i="1"/>
  <c r="AE21" i="1"/>
  <c r="Y21" i="1"/>
  <c r="Z21" i="1" s="1"/>
  <c r="AB21" i="1" s="1"/>
  <c r="AS21" i="1" s="1"/>
  <c r="AO20" i="1"/>
  <c r="AK20" i="1"/>
  <c r="AE20" i="1"/>
  <c r="AP20" i="1" s="1"/>
  <c r="AR20" i="1" s="1"/>
  <c r="Z20" i="1"/>
  <c r="AB20" i="1" s="1"/>
  <c r="Y20" i="1"/>
  <c r="AO19" i="1"/>
  <c r="AK19" i="1"/>
  <c r="AE19" i="1"/>
  <c r="AP19" i="1" s="1"/>
  <c r="AR19" i="1" s="1"/>
  <c r="Y19" i="1"/>
  <c r="Z19" i="1" s="1"/>
  <c r="AB19" i="1" s="1"/>
  <c r="AS19" i="1" s="1"/>
  <c r="AO18" i="1"/>
  <c r="AP18" i="1" s="1"/>
  <c r="AR18" i="1" s="1"/>
  <c r="AK18" i="1"/>
  <c r="AE18" i="1"/>
  <c r="Y18" i="1"/>
  <c r="Z18" i="1" s="1"/>
  <c r="AB18" i="1" s="1"/>
  <c r="AS18" i="1" s="1"/>
  <c r="AO17" i="1"/>
  <c r="AK17" i="1"/>
  <c r="AE17" i="1"/>
  <c r="AP17" i="1" s="1"/>
  <c r="AR17" i="1" s="1"/>
  <c r="AB17" i="1"/>
  <c r="AS17" i="1" s="1"/>
  <c r="Y17" i="1"/>
  <c r="Z17" i="1" s="1"/>
  <c r="AO16" i="1"/>
  <c r="AP16" i="1" s="1"/>
  <c r="AR16" i="1" s="1"/>
  <c r="AK16" i="1"/>
  <c r="AE16" i="1"/>
  <c r="Y16" i="1"/>
  <c r="Z16" i="1" s="1"/>
  <c r="AB16" i="1" s="1"/>
  <c r="AO15" i="1"/>
  <c r="AK15" i="1"/>
  <c r="AE15" i="1"/>
  <c r="Y15" i="1"/>
  <c r="Z15" i="1" s="1"/>
  <c r="AB15" i="1" s="1"/>
  <c r="AP14" i="1"/>
  <c r="AR14" i="1" s="1"/>
  <c r="AO14" i="1"/>
  <c r="AK14" i="1"/>
  <c r="AE14" i="1"/>
  <c r="Y14" i="1"/>
  <c r="K14" i="1"/>
  <c r="Z14" i="1" s="1"/>
  <c r="AB14" i="1" s="1"/>
  <c r="AO13" i="1"/>
  <c r="AK13" i="1"/>
  <c r="AE13" i="1"/>
  <c r="AP13" i="1" s="1"/>
  <c r="AR13" i="1" s="1"/>
  <c r="AS13" i="1" s="1"/>
  <c r="Y13" i="1"/>
  <c r="Z13" i="1" s="1"/>
  <c r="AB13" i="1" s="1"/>
  <c r="AO12" i="1"/>
  <c r="AK12" i="1"/>
  <c r="AE12" i="1"/>
  <c r="AP12" i="1" s="1"/>
  <c r="AR12" i="1" s="1"/>
  <c r="Y12" i="1"/>
  <c r="Z12" i="1" s="1"/>
  <c r="AB12" i="1" s="1"/>
  <c r="AO11" i="1"/>
  <c r="AK11" i="1"/>
  <c r="AE11" i="1"/>
  <c r="AP11" i="1" s="1"/>
  <c r="AR11" i="1" s="1"/>
  <c r="Y11" i="1"/>
  <c r="Z11" i="1" s="1"/>
  <c r="AB11" i="1" s="1"/>
  <c r="AP10" i="1"/>
  <c r="AR10" i="1" s="1"/>
  <c r="AO10" i="1"/>
  <c r="AK10" i="1"/>
  <c r="AE10" i="1"/>
  <c r="Y10" i="1"/>
  <c r="Z10" i="1" s="1"/>
  <c r="AB10" i="1" s="1"/>
  <c r="AS10" i="1" s="1"/>
  <c r="AO9" i="1"/>
  <c r="AK9" i="1"/>
  <c r="AE9" i="1"/>
  <c r="AP9" i="1" s="1"/>
  <c r="AR9" i="1" s="1"/>
  <c r="AS9" i="1" s="1"/>
  <c r="Y9" i="1"/>
  <c r="K9" i="1"/>
  <c r="Z9" i="1" s="1"/>
  <c r="AB9" i="1" s="1"/>
  <c r="AO8" i="1"/>
  <c r="AK8" i="1"/>
  <c r="AP8" i="1" s="1"/>
  <c r="AR8" i="1" s="1"/>
  <c r="AE8" i="1"/>
  <c r="Z8" i="1"/>
  <c r="AB8" i="1" s="1"/>
  <c r="Y8" i="1"/>
  <c r="AO7" i="1"/>
  <c r="AK7" i="1"/>
  <c r="AE7" i="1"/>
  <c r="AP7" i="1" s="1"/>
  <c r="AR7" i="1" s="1"/>
  <c r="Y7" i="1"/>
  <c r="Z7" i="1" s="1"/>
  <c r="AB7" i="1" s="1"/>
  <c r="AS7" i="1" s="1"/>
  <c r="AO6" i="1"/>
  <c r="AK6" i="1"/>
  <c r="AE6" i="1"/>
  <c r="AP6" i="1" s="1"/>
  <c r="AR6" i="1" s="1"/>
  <c r="Y6" i="1"/>
  <c r="Z6" i="1" s="1"/>
  <c r="AB6" i="1" s="1"/>
  <c r="AS6" i="1" s="1"/>
  <c r="AO5" i="1"/>
  <c r="AP5" i="1" s="1"/>
  <c r="AR5" i="1" s="1"/>
  <c r="AK5" i="1"/>
  <c r="AE5" i="1"/>
  <c r="Z5" i="1"/>
  <c r="AB5" i="1" s="1"/>
  <c r="AO4" i="1"/>
  <c r="AK4" i="1"/>
  <c r="AE4" i="1"/>
  <c r="AP4" i="1" s="1"/>
  <c r="AR4" i="1" s="1"/>
  <c r="Y4" i="1"/>
  <c r="Z4" i="1" s="1"/>
  <c r="AB4" i="1" s="1"/>
  <c r="AS4" i="1" s="1"/>
  <c r="AS12" i="1" l="1"/>
  <c r="AS20" i="1"/>
  <c r="AV4" i="3"/>
  <c r="AV7" i="3"/>
  <c r="BC7" i="2"/>
  <c r="BC16" i="2"/>
  <c r="AV32" i="3"/>
  <c r="AS28" i="1"/>
  <c r="BC10" i="2"/>
  <c r="AV10" i="3"/>
  <c r="AV15" i="3"/>
  <c r="AV20" i="3"/>
  <c r="AS5" i="1"/>
  <c r="AS15" i="1"/>
  <c r="AS8" i="1"/>
  <c r="AS26" i="1"/>
  <c r="BC8" i="2"/>
  <c r="AV8" i="3"/>
  <c r="AV13" i="3"/>
  <c r="AV33" i="3"/>
  <c r="AS16" i="1"/>
  <c r="AS24" i="1"/>
  <c r="BC17" i="2"/>
  <c r="BC19" i="2"/>
  <c r="BC26" i="2"/>
  <c r="BC35" i="2"/>
  <c r="AS11" i="1"/>
  <c r="AS14" i="1"/>
  <c r="AS22" i="1"/>
  <c r="BC4" i="2"/>
  <c r="BC6" i="2"/>
  <c r="AV6" i="3"/>
  <c r="AV11" i="3"/>
  <c r="AV36" i="3"/>
  <c r="AP15" i="1"/>
  <c r="AR15" i="1" s="1"/>
  <c r="AP28" i="1"/>
  <c r="AR28" i="1" s="1"/>
  <c r="AS14" i="3"/>
  <c r="AU14" i="3" s="1"/>
  <c r="AV14" i="3" s="1"/>
  <c r="AS30" i="3"/>
  <c r="AU30" i="3" s="1"/>
  <c r="AV30" i="3" s="1"/>
  <c r="AZ15" i="2"/>
  <c r="BB15" i="2" s="1"/>
  <c r="BC15" i="2" s="1"/>
  <c r="AS6" i="3"/>
  <c r="AU6" i="3" s="1"/>
  <c r="AZ9" i="2"/>
  <c r="BB9" i="2" s="1"/>
  <c r="BC9" i="2" s="1"/>
</calcChain>
</file>

<file path=xl/comments1.xml><?xml version="1.0" encoding="utf-8"?>
<comments xmlns="http://schemas.openxmlformats.org/spreadsheetml/2006/main">
  <authors>
    <author/>
  </authors>
  <commentList>
    <comment ref="AF2" authorId="0" shapeId="0">
      <text>
        <r>
          <rPr>
            <sz val="11"/>
            <color theme="1"/>
            <rFont val="Calibri"/>
          </rPr>
          <t>======
ID#AAAAU0DTCHA
Work    (2022-01-27 21:24:42)
Ирина Викторовна Кальченко…. Можно не перепроверять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/rZtjBrvsE89/706fsex2YAzUOw=="/>
    </ext>
  </extLst>
</comments>
</file>

<file path=xl/sharedStrings.xml><?xml version="1.0" encoding="utf-8"?>
<sst xmlns="http://schemas.openxmlformats.org/spreadsheetml/2006/main" count="529" uniqueCount="347">
  <si>
    <t>Шифр</t>
  </si>
  <si>
    <t>Фамилия</t>
  </si>
  <si>
    <t>Имя</t>
  </si>
  <si>
    <t>Отчество</t>
  </si>
  <si>
    <t>Теоретический тур</t>
  </si>
  <si>
    <t>Практический тур</t>
  </si>
  <si>
    <t>Задание 1</t>
  </si>
  <si>
    <t>задание 2</t>
  </si>
  <si>
    <t>Задание 3</t>
  </si>
  <si>
    <t>ИТОГО</t>
  </si>
  <si>
    <t>Макс бал</t>
  </si>
  <si>
    <t>Оценка</t>
  </si>
  <si>
    <t>Ботаника</t>
  </si>
  <si>
    <t>зоология</t>
  </si>
  <si>
    <t>анатомия</t>
  </si>
  <si>
    <t>Макс балл</t>
  </si>
  <si>
    <t>2.1</t>
  </si>
  <si>
    <t>2.2</t>
  </si>
  <si>
    <t>2.3</t>
  </si>
  <si>
    <t>2.4</t>
  </si>
  <si>
    <t>2.5</t>
  </si>
  <si>
    <t>Всего</t>
  </si>
  <si>
    <t>3.1</t>
  </si>
  <si>
    <t>3.2</t>
  </si>
  <si>
    <t>3.3</t>
  </si>
  <si>
    <t>3.4.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</si>
  <si>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</si>
  <si>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</si>
  <si>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</si>
  <si>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</si>
  <si>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</si>
  <si>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</si>
  <si>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</si>
  <si>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</si>
  <si>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</si>
  <si>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09-01</t>
  </si>
  <si>
    <t>Ивашкевич</t>
  </si>
  <si>
    <t>Глафира</t>
  </si>
  <si>
    <t>Николаевна</t>
  </si>
  <si>
    <t>призер</t>
  </si>
  <si>
    <t>09-02</t>
  </si>
  <si>
    <t>Правда</t>
  </si>
  <si>
    <t>София</t>
  </si>
  <si>
    <t>Сергеевна</t>
  </si>
  <si>
    <t>09-03</t>
  </si>
  <si>
    <t>Вагапова</t>
  </si>
  <si>
    <t>Мерзие</t>
  </si>
  <si>
    <t>Решатовна</t>
  </si>
  <si>
    <t>09-04</t>
  </si>
  <si>
    <t>Горячев</t>
  </si>
  <si>
    <t>Роман</t>
  </si>
  <si>
    <t>Егорович</t>
  </si>
  <si>
    <t>09-05</t>
  </si>
  <si>
    <t>Меметов</t>
  </si>
  <si>
    <t>Арслан</t>
  </si>
  <si>
    <t>Ахтемович</t>
  </si>
  <si>
    <t>09-06</t>
  </si>
  <si>
    <t>Суставова</t>
  </si>
  <si>
    <t>Дарья</t>
  </si>
  <si>
    <t>Максимовна</t>
  </si>
  <si>
    <t>09-07</t>
  </si>
  <si>
    <t>Проданец</t>
  </si>
  <si>
    <t>Эвелина</t>
  </si>
  <si>
    <t>09-08</t>
  </si>
  <si>
    <t>Фурсова</t>
  </si>
  <si>
    <t>Юлия</t>
  </si>
  <si>
    <t>Денисовна</t>
  </si>
  <si>
    <t>09-09</t>
  </si>
  <si>
    <t>Никитина</t>
  </si>
  <si>
    <t>09-10</t>
  </si>
  <si>
    <t>Ефимова</t>
  </si>
  <si>
    <t>Алина</t>
  </si>
  <si>
    <t>Владимировна</t>
  </si>
  <si>
    <t>09-11</t>
  </si>
  <si>
    <t>Коваленко</t>
  </si>
  <si>
    <t>Александра</t>
  </si>
  <si>
    <t>Алексеевна</t>
  </si>
  <si>
    <t>победитель</t>
  </si>
  <si>
    <t>09-12</t>
  </si>
  <si>
    <t>Яхина</t>
  </si>
  <si>
    <t>Алтынай</t>
  </si>
  <si>
    <t>Рифатовна</t>
  </si>
  <si>
    <t>09-13</t>
  </si>
  <si>
    <t>Коростелева</t>
  </si>
  <si>
    <t>Полина</t>
  </si>
  <si>
    <t>Дмитриевна</t>
  </si>
  <si>
    <t>09-14</t>
  </si>
  <si>
    <t>Одилова</t>
  </si>
  <si>
    <t>Азизахон</t>
  </si>
  <si>
    <t>Олимжон кизы</t>
  </si>
  <si>
    <t>09-15</t>
  </si>
  <si>
    <t>Лаврентьева</t>
  </si>
  <si>
    <t>Елизаветта</t>
  </si>
  <si>
    <t>09-16</t>
  </si>
  <si>
    <t>Богданова</t>
  </si>
  <si>
    <t>09-17</t>
  </si>
  <si>
    <t>Гринь</t>
  </si>
  <si>
    <t>Андрей</t>
  </si>
  <si>
    <t>Александрович</t>
  </si>
  <si>
    <t>09-18</t>
  </si>
  <si>
    <t>Штанкин</t>
  </si>
  <si>
    <t>Игорь</t>
  </si>
  <si>
    <t>Сергеевич</t>
  </si>
  <si>
    <t>09-19</t>
  </si>
  <si>
    <t>Алексеева</t>
  </si>
  <si>
    <t>Игоревна</t>
  </si>
  <si>
    <t>09-20</t>
  </si>
  <si>
    <t>Костырь</t>
  </si>
  <si>
    <t>Владислав</t>
  </si>
  <si>
    <t>Вячеславович</t>
  </si>
  <si>
    <t>09-21</t>
  </si>
  <si>
    <t>Эмирвелиева</t>
  </si>
  <si>
    <t>09-22</t>
  </si>
  <si>
    <t>Зенченко</t>
  </si>
  <si>
    <t>Андреевна</t>
  </si>
  <si>
    <t>09-23</t>
  </si>
  <si>
    <t>Число</t>
  </si>
  <si>
    <t>Даниил</t>
  </si>
  <si>
    <t>Андреевич</t>
  </si>
  <si>
    <t>09-24</t>
  </si>
  <si>
    <t>Давыдова</t>
  </si>
  <si>
    <t>Ясена</t>
  </si>
  <si>
    <t>09-25</t>
  </si>
  <si>
    <t>Аблаева</t>
  </si>
  <si>
    <t>Амина</t>
  </si>
  <si>
    <t>Сейрановна</t>
  </si>
  <si>
    <t>ИТОГ</t>
  </si>
  <si>
    <t>Сумма</t>
  </si>
  <si>
    <t>3.14</t>
  </si>
  <si>
    <t>3.15</t>
  </si>
  <si>
    <t>5.1</t>
  </si>
  <si>
    <t>5.2</t>
  </si>
  <si>
    <t>5.3</t>
  </si>
  <si>
    <t>10-01</t>
  </si>
  <si>
    <t>Логинова</t>
  </si>
  <si>
    <t>Марина</t>
  </si>
  <si>
    <t>10-02</t>
  </si>
  <si>
    <t>Гасанов</t>
  </si>
  <si>
    <t>Михаил</t>
  </si>
  <si>
    <t>Григорьевич</t>
  </si>
  <si>
    <t>10-03</t>
  </si>
  <si>
    <t>Карпова</t>
  </si>
  <si>
    <t>Евгения</t>
  </si>
  <si>
    <t>Евгеньевна</t>
  </si>
  <si>
    <t>10-04</t>
  </si>
  <si>
    <t>Бойко</t>
  </si>
  <si>
    <t>Мирослав</t>
  </si>
  <si>
    <t>Владимирович</t>
  </si>
  <si>
    <t>10-05</t>
  </si>
  <si>
    <t>Мустафаева</t>
  </si>
  <si>
    <t>Алсу</t>
  </si>
  <si>
    <t>Айдеровна</t>
  </si>
  <si>
    <t>10-06</t>
  </si>
  <si>
    <t>Кудряшов</t>
  </si>
  <si>
    <t>Алексей</t>
  </si>
  <si>
    <t>победител</t>
  </si>
  <si>
    <t>10-07</t>
  </si>
  <si>
    <t>Чолох</t>
  </si>
  <si>
    <t>Нури</t>
  </si>
  <si>
    <t>Ахтем-оглы</t>
  </si>
  <si>
    <t>10-08</t>
  </si>
  <si>
    <t>Пермякова</t>
  </si>
  <si>
    <t>Вера</t>
  </si>
  <si>
    <t>Борисовна</t>
  </si>
  <si>
    <t>10-09</t>
  </si>
  <si>
    <t>Присевко</t>
  </si>
  <si>
    <t>10-10</t>
  </si>
  <si>
    <t>Сейтумерова</t>
  </si>
  <si>
    <t>Зарема</t>
  </si>
  <si>
    <t>Сервертовна</t>
  </si>
  <si>
    <t>10-11</t>
  </si>
  <si>
    <t>Лубковская</t>
  </si>
  <si>
    <t>Кристина</t>
  </si>
  <si>
    <t>10-12</t>
  </si>
  <si>
    <t>Алиева</t>
  </si>
  <si>
    <t>Мерьем</t>
  </si>
  <si>
    <t>Ахметовна</t>
  </si>
  <si>
    <t>10-13</t>
  </si>
  <si>
    <t>Резник</t>
  </si>
  <si>
    <t>Алена</t>
  </si>
  <si>
    <t>Константиновна</t>
  </si>
  <si>
    <t>10-14</t>
  </si>
  <si>
    <t>Ерыкалов</t>
  </si>
  <si>
    <t>Арсений</t>
  </si>
  <si>
    <t>10-15</t>
  </si>
  <si>
    <t>Таратухина</t>
  </si>
  <si>
    <t>Александровна</t>
  </si>
  <si>
    <t>10-16</t>
  </si>
  <si>
    <t>Богатько</t>
  </si>
  <si>
    <t>Артем</t>
  </si>
  <si>
    <t>Павлович</t>
  </si>
  <si>
    <t>10-17</t>
  </si>
  <si>
    <t>Бегалиева</t>
  </si>
  <si>
    <t>Севиля</t>
  </si>
  <si>
    <t>Руслановна</t>
  </si>
  <si>
    <t>10-18</t>
  </si>
  <si>
    <t>Чернышев</t>
  </si>
  <si>
    <t>Никита</t>
  </si>
  <si>
    <t>Дмитриевич</t>
  </si>
  <si>
    <t>10-19</t>
  </si>
  <si>
    <t>Керимов</t>
  </si>
  <si>
    <t>Руслан</t>
  </si>
  <si>
    <t>Бахтиярович</t>
  </si>
  <si>
    <t>10-20</t>
  </si>
  <si>
    <t>Рощина</t>
  </si>
  <si>
    <t>10-21</t>
  </si>
  <si>
    <t>Нани</t>
  </si>
  <si>
    <t>Ярослав</t>
  </si>
  <si>
    <t>Анатольевич</t>
  </si>
  <si>
    <t>10-22</t>
  </si>
  <si>
    <t>Гаранжа</t>
  </si>
  <si>
    <t>Александр</t>
  </si>
  <si>
    <t>10-23</t>
  </si>
  <si>
    <t>Хурсевич</t>
  </si>
  <si>
    <t>Виктория</t>
  </si>
  <si>
    <t>10-24</t>
  </si>
  <si>
    <t>Темиркаяева</t>
  </si>
  <si>
    <t>Алиме</t>
  </si>
  <si>
    <t>Феиевна</t>
  </si>
  <si>
    <t>10-25</t>
  </si>
  <si>
    <t>Айше</t>
  </si>
  <si>
    <t>Усейновна</t>
  </si>
  <si>
    <t>10-26</t>
  </si>
  <si>
    <t>Карита</t>
  </si>
  <si>
    <t>Олеся</t>
  </si>
  <si>
    <t>10-27</t>
  </si>
  <si>
    <t>Стрюкова</t>
  </si>
  <si>
    <t>10-28</t>
  </si>
  <si>
    <t>Дубина</t>
  </si>
  <si>
    <t>10-29</t>
  </si>
  <si>
    <t>Пшеничная</t>
  </si>
  <si>
    <t>10-30</t>
  </si>
  <si>
    <t>Комиссарова</t>
  </si>
  <si>
    <t>10-31</t>
  </si>
  <si>
    <t>Каманский</t>
  </si>
  <si>
    <t>Евгений</t>
  </si>
  <si>
    <t>Валерьвич</t>
  </si>
  <si>
    <t>10-32</t>
  </si>
  <si>
    <t>Клеина</t>
  </si>
  <si>
    <t>Биохимия</t>
  </si>
  <si>
    <t>Генетика</t>
  </si>
  <si>
    <t>Физраст</t>
  </si>
  <si>
    <t>11-01</t>
  </si>
  <si>
    <t>Щегорцова</t>
  </si>
  <si>
    <t>Оксана</t>
  </si>
  <si>
    <t>11-02</t>
  </si>
  <si>
    <t>Волик</t>
  </si>
  <si>
    <t>Викторовна</t>
  </si>
  <si>
    <t>11-03</t>
  </si>
  <si>
    <t>Кравчук</t>
  </si>
  <si>
    <t>Сергей</t>
  </si>
  <si>
    <t>Русланович</t>
  </si>
  <si>
    <t>11-04</t>
  </si>
  <si>
    <t>Абибулаева</t>
  </si>
  <si>
    <t>Эсма</t>
  </si>
  <si>
    <t>Диляверовна</t>
  </si>
  <si>
    <t>поб</t>
  </si>
  <si>
    <t>11-05</t>
  </si>
  <si>
    <t>Маричева</t>
  </si>
  <si>
    <t>Елизавета</t>
  </si>
  <si>
    <t>11-06</t>
  </si>
  <si>
    <t>Кирный</t>
  </si>
  <si>
    <t>11-07</t>
  </si>
  <si>
    <t>Дудаков</t>
  </si>
  <si>
    <t>Денинс</t>
  </si>
  <si>
    <t>11-08</t>
  </si>
  <si>
    <t>Войцещук</t>
  </si>
  <si>
    <t>11-09</t>
  </si>
  <si>
    <t>Кулик</t>
  </si>
  <si>
    <t>11-10</t>
  </si>
  <si>
    <t>Подставнев</t>
  </si>
  <si>
    <t>Алексеевич</t>
  </si>
  <si>
    <t>11-11</t>
  </si>
  <si>
    <t>Аблямитова</t>
  </si>
  <si>
    <t>Алие</t>
  </si>
  <si>
    <t>11-12</t>
  </si>
  <si>
    <t>Плаксин</t>
  </si>
  <si>
    <t>Артемович</t>
  </si>
  <si>
    <t>11-13</t>
  </si>
  <si>
    <t>Лоскутова</t>
  </si>
  <si>
    <t>Анастасия</t>
  </si>
  <si>
    <t>11-14</t>
  </si>
  <si>
    <t>Шкедя</t>
  </si>
  <si>
    <t>11-15</t>
  </si>
  <si>
    <t>Люлька</t>
  </si>
  <si>
    <t>11-16</t>
  </si>
  <si>
    <t>Елагин</t>
  </si>
  <si>
    <t>Денис</t>
  </si>
  <si>
    <t>11-17</t>
  </si>
  <si>
    <t>Аджиумерова</t>
  </si>
  <si>
    <t>Нигина</t>
  </si>
  <si>
    <t>Серверовна</t>
  </si>
  <si>
    <t>11-18</t>
  </si>
  <si>
    <t>Костромин</t>
  </si>
  <si>
    <t>11-19</t>
  </si>
  <si>
    <t>Андреев</t>
  </si>
  <si>
    <t>Максим</t>
  </si>
  <si>
    <t>Олегович</t>
  </si>
  <si>
    <t>11-20</t>
  </si>
  <si>
    <t>Гафарова</t>
  </si>
  <si>
    <t>Эмине</t>
  </si>
  <si>
    <t>Эрнестовна</t>
  </si>
  <si>
    <t>11-21</t>
  </si>
  <si>
    <t>Бекирова</t>
  </si>
  <si>
    <t>Эльмаз</t>
  </si>
  <si>
    <t>Наримановна</t>
  </si>
  <si>
    <t>11-22</t>
  </si>
  <si>
    <t>Пахаль</t>
  </si>
  <si>
    <t>Мария</t>
  </si>
  <si>
    <t>Олеговна</t>
  </si>
  <si>
    <t>11-23</t>
  </si>
  <si>
    <t>Багирян</t>
  </si>
  <si>
    <t>Надежда</t>
  </si>
  <si>
    <t>Лазоревна</t>
  </si>
  <si>
    <t>11-24</t>
  </si>
  <si>
    <t>Присяжнюк</t>
  </si>
  <si>
    <t>11-25</t>
  </si>
  <si>
    <t>Эмирсале</t>
  </si>
  <si>
    <t>11-26</t>
  </si>
  <si>
    <t>Казакова</t>
  </si>
  <si>
    <t>Вероника</t>
  </si>
  <si>
    <t>11-27</t>
  </si>
  <si>
    <t>Тишаева</t>
  </si>
  <si>
    <t>Юрьевна</t>
  </si>
  <si>
    <t>11-28</t>
  </si>
  <si>
    <t>Геллерштейн</t>
  </si>
  <si>
    <t>Виталия</t>
  </si>
  <si>
    <t>11-29</t>
  </si>
  <si>
    <t>Исаев</t>
  </si>
  <si>
    <t>Романович</t>
  </si>
  <si>
    <t>11-30</t>
  </si>
  <si>
    <t>Василишина</t>
  </si>
  <si>
    <t>11-31</t>
  </si>
  <si>
    <t>Голосова</t>
  </si>
  <si>
    <t>11-32</t>
  </si>
  <si>
    <t>Маслова</t>
  </si>
  <si>
    <t>Валерия</t>
  </si>
  <si>
    <t>11-33</t>
  </si>
  <si>
    <t>Стрибная</t>
  </si>
  <si>
    <t>11-34</t>
  </si>
  <si>
    <t>Сильченко</t>
  </si>
  <si>
    <t>Илья</t>
  </si>
  <si>
    <t>Михайлович</t>
  </si>
  <si>
    <t>11-35</t>
  </si>
  <si>
    <t>Аблякимова</t>
  </si>
  <si>
    <t>Камелия</t>
  </si>
  <si>
    <t>Арсеновна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</si>
</sst>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>
    <font>
      <sz val="11"/>
      <color theme="1"/>
      <name val="Calibri"/>
    </font>
    <font>
      <b/>
      <sz val="16"/>
      <color theme="1"/>
      <name val="Arial"/>
    </font>
    <font>
      <sz val="11"/>
      <name val="Calibri"/>
    </font>
    <font>
      <b/>
      <sz val="11"/>
      <color theme="1"/>
      <name val="Calibri"/>
    </font>
    <font>
      <b/>
      <sz val="11"/>
      <color rgb="FF7030A0"/>
      <name val="Calibri"/>
    </font>
    <font>
      <sz val="11"/>
      <color theme="1"/>
      <name val="&quot;Times New Roman&quot;"/>
    </font>
    <font>
      <b/>
      <sz val="11"/>
      <color rgb="FFFF0000"/>
      <name val="Calibri"/>
    </font>
    <font>
      <b/>
      <sz val="11"/>
      <color rgb="FF00B0F0"/>
      <name val="Calibri"/>
    </font>
    <font>
      <b/>
      <sz val="11"/>
      <color rgb="FF7030A0"/>
      <name val="Docs-Calibri"/>
    </font>
    <font>
      <sz val="11"/>
      <color theme="1"/>
      <name val="Arial"/>
    </font>
    <font>
      <sz val="11"/>
      <color theme="1"/>
      <name val="&quot;Arial Cur&quot;"/>
    </font>
    <font>
      <sz val="11"/>
      <color rgb="FF000000"/>
      <name val="&quot;Arial Cur&quot;"/>
    </font>
    <font>
      <sz val="11"/>
      <color theme="1"/>
      <name val="&quot;Arial Cyr&quot;"/>
    </font>
    <font>
      <sz val="11"/>
      <color theme="1"/>
      <name val="Calibri"/>
    </font>
    <font>
      <sz val="11"/>
      <color rgb="FF000000"/>
      <name val="Docs-Calibri"/>
    </font>
  </fonts>
  <fills count="8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rgb="FFFFC000"/>
        <bgColor rgb="FFFFC000"/>
      </patternFill>
    </fill>
    <fill>
      <patternFill patternType="solid">
        <fgColor rgb="FFFFF2CC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rgb="FFCFE2F3"/>
        <bgColor rgb="FFCFE2F3"/>
      </patternFill>
    </fill>
    <fill>
      <patternFill patternType="solid">
        <fgColor rgb="FFB4C6E7"/>
        <bgColor rgb="FFB4C6E7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 applyFont="1" applyAlignment="1"/>
    <xf numFmtId="0" fontId="1" fillId="0" borderId="4" xfId="0" applyFont="1" applyBorder="1"/>
    <xf numFmtId="0" fontId="1" fillId="0" borderId="0" xfId="0" applyFont="1"/>
    <xf numFmtId="0" fontId="4" fillId="3" borderId="0" xfId="0" applyFont="1" applyFill="1" applyAlignment="1">
      <alignment horizontal="center" vertical="center"/>
    </xf>
    <xf numFmtId="0" fontId="0" fillId="0" borderId="7" xfId="0" applyFont="1" applyBorder="1"/>
    <xf numFmtId="0" fontId="3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49" fontId="0" fillId="4" borderId="7" xfId="0" applyNumberFormat="1" applyFont="1" applyFill="1" applyBorder="1"/>
    <xf numFmtId="49" fontId="5" fillId="4" borderId="7" xfId="0" applyNumberFormat="1" applyFont="1" applyFill="1" applyBorder="1" applyAlignment="1">
      <alignment vertical="top"/>
    </xf>
    <xf numFmtId="49" fontId="5" fillId="4" borderId="4" xfId="0" applyNumberFormat="1" applyFont="1" applyFill="1" applyBorder="1" applyAlignment="1">
      <alignment vertical="top"/>
    </xf>
    <xf numFmtId="0" fontId="3" fillId="4" borderId="7" xfId="0" applyFont="1" applyFill="1" applyBorder="1" applyAlignment="1">
      <alignment horizontal="center"/>
    </xf>
    <xf numFmtId="0" fontId="0" fillId="4" borderId="7" xfId="0" applyFont="1" applyFill="1" applyBorder="1"/>
    <xf numFmtId="0" fontId="6" fillId="4" borderId="7" xfId="0" applyFont="1" applyFill="1" applyBorder="1" applyAlignment="1">
      <alignment horizontal="center"/>
    </xf>
    <xf numFmtId="164" fontId="7" fillId="4" borderId="7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49" fontId="0" fillId="0" borderId="7" xfId="0" applyNumberFormat="1" applyFont="1" applyBorder="1"/>
    <xf numFmtId="49" fontId="5" fillId="0" borderId="6" xfId="0" applyNumberFormat="1" applyFont="1" applyBorder="1" applyAlignment="1">
      <alignment vertical="top"/>
    </xf>
    <xf numFmtId="49" fontId="5" fillId="0" borderId="8" xfId="0" applyNumberFormat="1" applyFont="1" applyBorder="1" applyAlignment="1">
      <alignment vertical="top"/>
    </xf>
    <xf numFmtId="0" fontId="6" fillId="0" borderId="7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49" fontId="5" fillId="4" borderId="6" xfId="0" applyNumberFormat="1" applyFont="1" applyFill="1" applyBorder="1" applyAlignment="1">
      <alignment vertical="top"/>
    </xf>
    <xf numFmtId="49" fontId="5" fillId="4" borderId="8" xfId="0" applyNumberFormat="1" applyFont="1" applyFill="1" applyBorder="1" applyAlignment="1">
      <alignment vertical="top"/>
    </xf>
    <xf numFmtId="164" fontId="8" fillId="4" borderId="0" xfId="0" applyNumberFormat="1" applyFont="1" applyFill="1" applyAlignment="1">
      <alignment horizontal="center"/>
    </xf>
    <xf numFmtId="49" fontId="0" fillId="6" borderId="7" xfId="0" applyNumberFormat="1" applyFont="1" applyFill="1" applyBorder="1"/>
    <xf numFmtId="49" fontId="5" fillId="6" borderId="6" xfId="0" applyNumberFormat="1" applyFont="1" applyFill="1" applyBorder="1" applyAlignment="1">
      <alignment vertical="top"/>
    </xf>
    <xf numFmtId="49" fontId="5" fillId="6" borderId="8" xfId="0" applyNumberFormat="1" applyFont="1" applyFill="1" applyBorder="1" applyAlignment="1">
      <alignment vertical="top"/>
    </xf>
    <xf numFmtId="0" fontId="3" fillId="6" borderId="7" xfId="0" applyFont="1" applyFill="1" applyBorder="1" applyAlignment="1">
      <alignment horizontal="center"/>
    </xf>
    <xf numFmtId="0" fontId="0" fillId="6" borderId="7" xfId="0" applyFont="1" applyFill="1" applyBorder="1"/>
    <xf numFmtId="0" fontId="6" fillId="6" borderId="7" xfId="0" applyFont="1" applyFill="1" applyBorder="1" applyAlignment="1">
      <alignment horizontal="center"/>
    </xf>
    <xf numFmtId="164" fontId="7" fillId="6" borderId="7" xfId="0" applyNumberFormat="1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 vertical="center"/>
    </xf>
    <xf numFmtId="164" fontId="4" fillId="6" borderId="7" xfId="0" applyNumberFormat="1" applyFont="1" applyFill="1" applyBorder="1" applyAlignment="1">
      <alignment horizontal="center" vertical="center"/>
    </xf>
    <xf numFmtId="164" fontId="4" fillId="6" borderId="0" xfId="0" applyNumberFormat="1" applyFont="1" applyFill="1" applyAlignment="1">
      <alignment horizontal="center" vertical="center"/>
    </xf>
    <xf numFmtId="49" fontId="5" fillId="6" borderId="8" xfId="0" applyNumberFormat="1" applyFont="1" applyFill="1" applyBorder="1" applyAlignment="1">
      <alignment vertical="top"/>
    </xf>
    <xf numFmtId="49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0" fillId="0" borderId="0" xfId="0" applyFont="1" applyAlignment="1">
      <alignment horizontal="center"/>
    </xf>
    <xf numFmtId="49" fontId="9" fillId="0" borderId="9" xfId="0" applyNumberFormat="1" applyFont="1" applyBorder="1" applyAlignment="1">
      <alignment horizontal="left" vertical="top"/>
    </xf>
    <xf numFmtId="49" fontId="9" fillId="0" borderId="10" xfId="0" applyNumberFormat="1" applyFont="1" applyBorder="1" applyAlignment="1">
      <alignment horizontal="left" vertical="top"/>
    </xf>
    <xf numFmtId="0" fontId="0" fillId="0" borderId="7" xfId="0" applyFont="1" applyBorder="1" applyAlignment="1"/>
    <xf numFmtId="164" fontId="4" fillId="0" borderId="7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49" fontId="9" fillId="0" borderId="11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0" fillId="0" borderId="13" xfId="0" applyNumberFormat="1" applyFont="1" applyBorder="1" applyAlignment="1"/>
    <xf numFmtId="49" fontId="10" fillId="0" borderId="0" xfId="0" applyNumberFormat="1" applyFont="1" applyAlignment="1"/>
    <xf numFmtId="49" fontId="11" fillId="4" borderId="9" xfId="0" applyNumberFormat="1" applyFont="1" applyFill="1" applyBorder="1" applyAlignment="1">
      <alignment horizontal="left" vertical="top"/>
    </xf>
    <xf numFmtId="49" fontId="11" fillId="4" borderId="10" xfId="0" applyNumberFormat="1" applyFont="1" applyFill="1" applyBorder="1" applyAlignment="1">
      <alignment horizontal="left" vertical="top"/>
    </xf>
    <xf numFmtId="0" fontId="0" fillId="4" borderId="7" xfId="0" applyFont="1" applyFill="1" applyBorder="1" applyAlignment="1">
      <alignment horizontal="center"/>
    </xf>
    <xf numFmtId="0" fontId="0" fillId="4" borderId="7" xfId="0" applyFont="1" applyFill="1" applyBorder="1" applyAlignment="1"/>
    <xf numFmtId="0" fontId="0" fillId="4" borderId="7" xfId="0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/>
    </xf>
    <xf numFmtId="164" fontId="4" fillId="4" borderId="0" xfId="0" applyNumberFormat="1" applyFont="1" applyFill="1" applyAlignment="1">
      <alignment horizontal="center"/>
    </xf>
    <xf numFmtId="49" fontId="10" fillId="6" borderId="11" xfId="0" applyNumberFormat="1" applyFont="1" applyFill="1" applyBorder="1" applyAlignment="1"/>
    <xf numFmtId="49" fontId="10" fillId="6" borderId="12" xfId="0" applyNumberFormat="1" applyFont="1" applyFill="1" applyBorder="1" applyAlignment="1"/>
    <xf numFmtId="0" fontId="0" fillId="6" borderId="7" xfId="0" applyFont="1" applyFill="1" applyBorder="1" applyAlignment="1">
      <alignment horizontal="center"/>
    </xf>
    <xf numFmtId="0" fontId="0" fillId="6" borderId="7" xfId="0" applyFont="1" applyFill="1" applyBorder="1" applyAlignment="1"/>
    <xf numFmtId="0" fontId="0" fillId="6" borderId="7" xfId="0" applyFont="1" applyFill="1" applyBorder="1" applyAlignment="1">
      <alignment horizontal="center" vertical="center"/>
    </xf>
    <xf numFmtId="164" fontId="4" fillId="6" borderId="7" xfId="0" applyNumberFormat="1" applyFont="1" applyFill="1" applyBorder="1" applyAlignment="1">
      <alignment horizontal="center"/>
    </xf>
    <xf numFmtId="164" fontId="4" fillId="6" borderId="0" xfId="0" applyNumberFormat="1" applyFont="1" applyFill="1" applyAlignment="1">
      <alignment horizontal="center"/>
    </xf>
    <xf numFmtId="49" fontId="9" fillId="4" borderId="11" xfId="0" applyNumberFormat="1" applyFont="1" applyFill="1" applyBorder="1" applyAlignment="1">
      <alignment horizontal="left"/>
    </xf>
    <xf numFmtId="49" fontId="9" fillId="4" borderId="12" xfId="0" applyNumberFormat="1" applyFont="1" applyFill="1" applyBorder="1" applyAlignment="1">
      <alignment horizontal="left"/>
    </xf>
    <xf numFmtId="49" fontId="9" fillId="6" borderId="11" xfId="0" applyNumberFormat="1" applyFont="1" applyFill="1" applyBorder="1" applyAlignment="1">
      <alignment horizontal="left"/>
    </xf>
    <xf numFmtId="49" fontId="9" fillId="6" borderId="12" xfId="0" applyNumberFormat="1" applyFont="1" applyFill="1" applyBorder="1" applyAlignment="1">
      <alignment horizontal="left"/>
    </xf>
    <xf numFmtId="49" fontId="9" fillId="0" borderId="11" xfId="0" applyNumberFormat="1" applyFont="1" applyBorder="1" applyAlignment="1">
      <alignment horizontal="left" vertical="top"/>
    </xf>
    <xf numFmtId="49" fontId="9" fillId="0" borderId="12" xfId="0" applyNumberFormat="1" applyFont="1" applyBorder="1" applyAlignment="1">
      <alignment horizontal="left" vertical="top"/>
    </xf>
    <xf numFmtId="49" fontId="10" fillId="4" borderId="11" xfId="0" applyNumberFormat="1" applyFont="1" applyFill="1" applyBorder="1" applyAlignment="1"/>
    <xf numFmtId="49" fontId="10" fillId="4" borderId="12" xfId="0" applyNumberFormat="1" applyFont="1" applyFill="1" applyBorder="1" applyAlignment="1"/>
    <xf numFmtId="49" fontId="12" fillId="4" borderId="12" xfId="0" applyNumberFormat="1" applyFont="1" applyFill="1" applyBorder="1" applyAlignment="1"/>
    <xf numFmtId="49" fontId="11" fillId="0" borderId="11" xfId="0" applyNumberFormat="1" applyFont="1" applyBorder="1" applyAlignment="1">
      <alignment horizontal="left" vertical="top"/>
    </xf>
    <xf numFmtId="49" fontId="11" fillId="0" borderId="12" xfId="0" applyNumberFormat="1" applyFont="1" applyBorder="1" applyAlignment="1">
      <alignment horizontal="left" vertical="top"/>
    </xf>
    <xf numFmtId="49" fontId="11" fillId="6" borderId="11" xfId="0" applyNumberFormat="1" applyFont="1" applyFill="1" applyBorder="1" applyAlignment="1">
      <alignment horizontal="left" vertical="top"/>
    </xf>
    <xf numFmtId="49" fontId="11" fillId="6" borderId="12" xfId="0" applyNumberFormat="1" applyFont="1" applyFill="1" applyBorder="1" applyAlignment="1">
      <alignment horizontal="left" vertical="top"/>
    </xf>
    <xf numFmtId="49" fontId="10" fillId="0" borderId="11" xfId="0" applyNumberFormat="1" applyFont="1" applyBorder="1" applyAlignment="1"/>
    <xf numFmtId="49" fontId="10" fillId="0" borderId="12" xfId="0" applyNumberFormat="1" applyFont="1" applyBorder="1" applyAlignment="1"/>
    <xf numFmtId="0" fontId="0" fillId="0" borderId="0" xfId="0" applyFont="1"/>
    <xf numFmtId="0" fontId="1" fillId="0" borderId="7" xfId="0" applyFont="1" applyBorder="1"/>
    <xf numFmtId="49" fontId="5" fillId="0" borderId="7" xfId="0" applyNumberFormat="1" applyFont="1" applyBorder="1" applyAlignment="1">
      <alignment vertical="top"/>
    </xf>
    <xf numFmtId="49" fontId="5" fillId="0" borderId="4" xfId="0" applyNumberFormat="1" applyFont="1" applyBorder="1" applyAlignment="1">
      <alignment vertical="top"/>
    </xf>
    <xf numFmtId="164" fontId="7" fillId="0" borderId="2" xfId="0" applyNumberFormat="1" applyFont="1" applyBorder="1" applyAlignment="1">
      <alignment horizontal="center"/>
    </xf>
    <xf numFmtId="164" fontId="7" fillId="6" borderId="2" xfId="0" applyNumberFormat="1" applyFont="1" applyFill="1" applyBorder="1" applyAlignment="1">
      <alignment horizontal="center"/>
    </xf>
    <xf numFmtId="0" fontId="13" fillId="6" borderId="0" xfId="0" applyFont="1" applyFill="1" applyAlignment="1"/>
    <xf numFmtId="0" fontId="13" fillId="6" borderId="0" xfId="0" applyFont="1" applyFill="1"/>
    <xf numFmtId="164" fontId="7" fillId="4" borderId="2" xfId="0" applyNumberFormat="1" applyFont="1" applyFill="1" applyBorder="1" applyAlignment="1">
      <alignment horizontal="center"/>
    </xf>
    <xf numFmtId="0" fontId="13" fillId="4" borderId="0" xfId="0" applyFont="1" applyFill="1" applyAlignment="1"/>
    <xf numFmtId="0" fontId="13" fillId="4" borderId="0" xfId="0" applyFont="1" applyFill="1"/>
    <xf numFmtId="0" fontId="14" fillId="4" borderId="0" xfId="0" applyFont="1" applyFill="1" applyAlignment="1">
      <alignment horizontal="left"/>
    </xf>
    <xf numFmtId="164" fontId="7" fillId="7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6" xfId="0" applyFont="1" applyBorder="1"/>
    <xf numFmtId="164" fontId="0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3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2" fillId="0" borderId="5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0" fontId="2" fillId="0" borderId="15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00"/>
  <sheetViews>
    <sheetView workbookViewId="0">
      <selection sqref="A1:A3"/>
    </sheetView>
  </sheetViews>
  <sheetFormatPr defaultColWidth="14.44140625" defaultRowHeight="15" customHeight="1"/>
  <cols>
    <col min="1" max="1" width="8.6640625" customWidth="1"/>
    <col min="2" max="2" width="13.88671875" customWidth="1"/>
    <col min="3" max="3" width="12.5546875" customWidth="1"/>
    <col min="4" max="4" width="15.5546875" customWidth="1"/>
    <col min="5" max="5" width="4.5546875" customWidth="1"/>
    <col min="6" max="10" width="3.109375" customWidth="1"/>
    <col min="11" max="11" width="5.33203125" customWidth="1"/>
    <col min="12" max="24" width="3.109375" customWidth="1"/>
    <col min="25" max="25" width="4.6640625" customWidth="1"/>
    <col min="26" max="27" width="8.6640625" customWidth="1"/>
    <col min="28" max="28" width="9.5546875" customWidth="1"/>
    <col min="29" max="42" width="6.44140625" customWidth="1"/>
    <col min="43" max="43" width="8.6640625" customWidth="1"/>
    <col min="44" max="46" width="9.5546875" customWidth="1"/>
  </cols>
  <sheetData>
    <row r="1" spans="1:46" ht="21">
      <c r="A1" s="106" t="s">
        <v>0</v>
      </c>
      <c r="B1" s="106" t="s">
        <v>1</v>
      </c>
      <c r="C1" s="106" t="s">
        <v>2</v>
      </c>
      <c r="D1" s="106" t="s">
        <v>3</v>
      </c>
      <c r="E1" s="108" t="s">
        <v>4</v>
      </c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2"/>
      <c r="AC1" s="108" t="s">
        <v>5</v>
      </c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"/>
      <c r="AT1" s="2"/>
    </row>
    <row r="2" spans="1:46" ht="14.4">
      <c r="A2" s="107"/>
      <c r="B2" s="107"/>
      <c r="C2" s="107"/>
      <c r="D2" s="107"/>
      <c r="E2" s="97" t="s">
        <v>6</v>
      </c>
      <c r="F2" s="104" t="s">
        <v>7</v>
      </c>
      <c r="G2" s="101"/>
      <c r="H2" s="101"/>
      <c r="I2" s="101"/>
      <c r="J2" s="101"/>
      <c r="K2" s="102"/>
      <c r="L2" s="104" t="s">
        <v>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2"/>
      <c r="Z2" s="97" t="s">
        <v>9</v>
      </c>
      <c r="AA2" s="97" t="s">
        <v>10</v>
      </c>
      <c r="AB2" s="99" t="s">
        <v>11</v>
      </c>
      <c r="AC2" s="100" t="s">
        <v>12</v>
      </c>
      <c r="AD2" s="101"/>
      <c r="AE2" s="102"/>
      <c r="AF2" s="103" t="s">
        <v>13</v>
      </c>
      <c r="AG2" s="101"/>
      <c r="AH2" s="101"/>
      <c r="AI2" s="101"/>
      <c r="AJ2" s="101"/>
      <c r="AK2" s="102"/>
      <c r="AL2" s="104" t="s">
        <v>14</v>
      </c>
      <c r="AM2" s="101"/>
      <c r="AN2" s="101"/>
      <c r="AO2" s="102"/>
      <c r="AP2" s="97" t="s">
        <v>9</v>
      </c>
      <c r="AQ2" s="97" t="s">
        <v>15</v>
      </c>
      <c r="AR2" s="97" t="s">
        <v>11</v>
      </c>
      <c r="AS2" s="105" t="s">
        <v>9</v>
      </c>
      <c r="AT2" s="3"/>
    </row>
    <row r="3" spans="1:46" ht="14.4">
      <c r="A3" s="98"/>
      <c r="B3" s="98"/>
      <c r="C3" s="98"/>
      <c r="D3" s="98"/>
      <c r="E3" s="98"/>
      <c r="F3" s="4" t="s">
        <v>16</v>
      </c>
      <c r="G3" s="4" t="s">
        <v>17</v>
      </c>
      <c r="H3" s="4" t="s">
        <v>18</v>
      </c>
      <c r="I3" s="4" t="s">
        <v>19</v>
      </c>
      <c r="J3" s="4" t="s">
        <v>20</v>
      </c>
      <c r="K3" s="4" t="s">
        <v>21</v>
      </c>
      <c r="L3" s="4" t="s">
        <v>22</v>
      </c>
      <c r="M3" s="4" t="s">
        <v>23</v>
      </c>
      <c r="N3" s="4" t="s">
        <v>24</v>
      </c>
      <c r="O3" s="4" t="s">
        <v>25</v>
      </c>
      <c r="P3" s="4" t="s">
        <v>26</v>
      </c>
      <c r="Q3" s="4" t="s">
        <v>27</v>
      </c>
      <c r="R3" s="4" t="s">
        <v>28</v>
      </c>
      <c r="S3" s="4" t="s">
        <v>29</v>
      </c>
      <c r="T3" s="4" t="s">
        <v>30</v>
      </c>
      <c r="U3" s="4" t="s">
        <v>31</v>
      </c>
      <c r="V3" s="4" t="s">
        <v>32</v>
      </c>
      <c r="W3" s="4" t="s">
        <v>33</v>
      </c>
      <c r="X3" s="4" t="s">
        <v>34</v>
      </c>
      <c r="Y3" s="4" t="s">
        <v>21</v>
      </c>
      <c r="Z3" s="98"/>
      <c r="AA3" s="98"/>
      <c r="AB3" s="98"/>
      <c r="AC3" s="4">
        <v>1</v>
      </c>
      <c r="AD3" s="4">
        <v>2</v>
      </c>
      <c r="AE3" s="5" t="s">
        <v>21</v>
      </c>
      <c r="AF3" s="4">
        <v>1</v>
      </c>
      <c r="AG3" s="4">
        <v>2</v>
      </c>
      <c r="AH3" s="4">
        <v>3</v>
      </c>
      <c r="AI3" s="4">
        <v>4</v>
      </c>
      <c r="AJ3" s="4">
        <v>5</v>
      </c>
      <c r="AK3" s="5" t="s">
        <v>21</v>
      </c>
      <c r="AL3" s="4">
        <v>1</v>
      </c>
      <c r="AM3" s="4">
        <v>2</v>
      </c>
      <c r="AN3" s="4">
        <v>3</v>
      </c>
      <c r="AO3" s="6" t="s">
        <v>21</v>
      </c>
      <c r="AP3" s="98"/>
      <c r="AQ3" s="98"/>
      <c r="AR3" s="98"/>
      <c r="AS3" s="98"/>
      <c r="AT3" s="3"/>
    </row>
    <row r="4" spans="1:46" ht="14.4">
      <c r="A4" s="7" t="s">
        <v>35</v>
      </c>
      <c r="B4" s="8" t="s">
        <v>36</v>
      </c>
      <c r="C4" s="9" t="s">
        <v>37</v>
      </c>
      <c r="D4" s="9" t="s">
        <v>38</v>
      </c>
      <c r="E4" s="10">
        <v>15</v>
      </c>
      <c r="F4" s="11">
        <v>11</v>
      </c>
      <c r="G4" s="11">
        <v>8</v>
      </c>
      <c r="H4" s="11">
        <v>10</v>
      </c>
      <c r="I4" s="11">
        <v>6</v>
      </c>
      <c r="J4" s="11">
        <v>3</v>
      </c>
      <c r="K4" s="10">
        <v>37</v>
      </c>
      <c r="L4" s="11">
        <v>0.5</v>
      </c>
      <c r="M4" s="11">
        <v>1</v>
      </c>
      <c r="N4" s="11">
        <v>1.5</v>
      </c>
      <c r="O4" s="11">
        <v>1</v>
      </c>
      <c r="P4" s="11">
        <v>0.5</v>
      </c>
      <c r="Q4" s="11">
        <v>0.5</v>
      </c>
      <c r="R4" s="11">
        <v>1</v>
      </c>
      <c r="S4" s="11">
        <v>2.5</v>
      </c>
      <c r="T4" s="11">
        <v>1.5</v>
      </c>
      <c r="U4" s="11">
        <v>0.5</v>
      </c>
      <c r="V4" s="11">
        <v>0.5</v>
      </c>
      <c r="W4" s="11">
        <v>1.5</v>
      </c>
      <c r="X4" s="11">
        <v>1.5</v>
      </c>
      <c r="Y4" s="10">
        <f>L4+M4+N4+O4+P4+Q4+R4+S4+T4+U4+V4+W4+X4</f>
        <v>14</v>
      </c>
      <c r="Z4" s="12">
        <f t="shared" ref="Z4:Z28" si="0">E4+K4+Y4</f>
        <v>66</v>
      </c>
      <c r="AA4" s="11">
        <v>137</v>
      </c>
      <c r="AB4" s="13">
        <f t="shared" ref="AB4:AB28" si="1">Z4/AA4*100</f>
        <v>48.175182481751825</v>
      </c>
      <c r="AC4" s="11">
        <v>5</v>
      </c>
      <c r="AD4" s="11">
        <v>5</v>
      </c>
      <c r="AE4" s="10">
        <f t="shared" ref="AE4:AE28" si="2">AC4+AD4</f>
        <v>10</v>
      </c>
      <c r="AF4" s="11">
        <v>10</v>
      </c>
      <c r="AG4" s="11">
        <v>5</v>
      </c>
      <c r="AH4" s="11">
        <v>8</v>
      </c>
      <c r="AI4" s="11">
        <v>0</v>
      </c>
      <c r="AJ4" s="11">
        <v>5.5</v>
      </c>
      <c r="AK4" s="10">
        <f t="shared" ref="AK4:AK28" si="3">AF4+AG4+AH4+AI4+AJ4</f>
        <v>28.5</v>
      </c>
      <c r="AL4" s="11">
        <v>10</v>
      </c>
      <c r="AM4" s="11">
        <v>-1</v>
      </c>
      <c r="AN4" s="11">
        <v>1.5</v>
      </c>
      <c r="AO4" s="14">
        <f t="shared" ref="AO4:AO28" si="4">AL4+AM4+AN4</f>
        <v>10.5</v>
      </c>
      <c r="AP4" s="12">
        <f t="shared" ref="AP4:AP28" si="5">AE4+AK4+AO4</f>
        <v>49</v>
      </c>
      <c r="AQ4" s="11">
        <v>120</v>
      </c>
      <c r="AR4" s="13">
        <f t="shared" ref="AR4:AR28" si="6">AP4*100/AQ4</f>
        <v>40.833333333333336</v>
      </c>
      <c r="AS4" s="15">
        <f t="shared" ref="AS4:AS28" si="7">(AB4+AR4)/2</f>
        <v>44.504257907542581</v>
      </c>
      <c r="AT4" s="16" t="s">
        <v>39</v>
      </c>
    </row>
    <row r="5" spans="1:46" ht="14.4">
      <c r="A5" s="17" t="s">
        <v>40</v>
      </c>
      <c r="B5" s="18" t="s">
        <v>41</v>
      </c>
      <c r="C5" s="19" t="s">
        <v>42</v>
      </c>
      <c r="D5" s="19" t="s">
        <v>43</v>
      </c>
      <c r="E5" s="5">
        <v>10</v>
      </c>
      <c r="F5" s="4">
        <v>9</v>
      </c>
      <c r="G5" s="4">
        <v>8.5</v>
      </c>
      <c r="H5" s="4">
        <v>8</v>
      </c>
      <c r="I5" s="4">
        <v>7.5</v>
      </c>
      <c r="J5" s="4">
        <v>2.5</v>
      </c>
      <c r="K5" s="5">
        <v>35</v>
      </c>
      <c r="L5" s="4">
        <v>1</v>
      </c>
      <c r="M5" s="4">
        <v>0.5</v>
      </c>
      <c r="N5" s="4">
        <v>2</v>
      </c>
      <c r="O5" s="4">
        <v>0</v>
      </c>
      <c r="P5" s="4">
        <v>1</v>
      </c>
      <c r="Q5" s="4">
        <v>1</v>
      </c>
      <c r="R5" s="4">
        <v>0.5</v>
      </c>
      <c r="S5" s="4">
        <v>2</v>
      </c>
      <c r="T5" s="4">
        <v>1.5</v>
      </c>
      <c r="U5" s="4">
        <v>1.5</v>
      </c>
      <c r="V5" s="4">
        <v>0.5</v>
      </c>
      <c r="W5" s="4">
        <v>0.5</v>
      </c>
      <c r="X5" s="4">
        <v>2.5</v>
      </c>
      <c r="Y5" s="5">
        <v>14.5</v>
      </c>
      <c r="Z5" s="20">
        <f t="shared" si="0"/>
        <v>59.5</v>
      </c>
      <c r="AA5" s="4">
        <v>137</v>
      </c>
      <c r="AB5" s="21">
        <f t="shared" si="1"/>
        <v>43.430656934306569</v>
      </c>
      <c r="AC5" s="4">
        <v>4</v>
      </c>
      <c r="AD5" s="4">
        <v>3</v>
      </c>
      <c r="AE5" s="5">
        <f t="shared" si="2"/>
        <v>7</v>
      </c>
      <c r="AF5" s="4">
        <v>8.5</v>
      </c>
      <c r="AG5" s="4">
        <v>2.5</v>
      </c>
      <c r="AH5" s="4">
        <v>3</v>
      </c>
      <c r="AI5" s="4">
        <v>1</v>
      </c>
      <c r="AJ5" s="4">
        <v>0</v>
      </c>
      <c r="AK5" s="22">
        <f t="shared" si="3"/>
        <v>15</v>
      </c>
      <c r="AL5" s="4">
        <v>5</v>
      </c>
      <c r="AM5" s="4">
        <v>0</v>
      </c>
      <c r="AN5" s="4">
        <v>2.5</v>
      </c>
      <c r="AO5" s="23">
        <f t="shared" si="4"/>
        <v>7.5</v>
      </c>
      <c r="AP5" s="20">
        <f t="shared" si="5"/>
        <v>29.5</v>
      </c>
      <c r="AQ5" s="4">
        <v>120</v>
      </c>
      <c r="AR5" s="21">
        <f t="shared" si="6"/>
        <v>24.583333333333332</v>
      </c>
      <c r="AS5" s="24">
        <f t="shared" si="7"/>
        <v>34.006995133819949</v>
      </c>
      <c r="AT5" s="25"/>
    </row>
    <row r="6" spans="1:46" ht="14.4">
      <c r="A6" s="17" t="s">
        <v>44</v>
      </c>
      <c r="B6" s="18" t="s">
        <v>45</v>
      </c>
      <c r="C6" s="19" t="s">
        <v>46</v>
      </c>
      <c r="D6" s="19" t="s">
        <v>47</v>
      </c>
      <c r="E6" s="5">
        <v>10</v>
      </c>
      <c r="F6" s="4">
        <v>11</v>
      </c>
      <c r="G6" s="4">
        <v>8.5</v>
      </c>
      <c r="H6" s="4">
        <v>8.5</v>
      </c>
      <c r="I6" s="4">
        <v>7.5</v>
      </c>
      <c r="J6" s="4">
        <v>2</v>
      </c>
      <c r="K6" s="5">
        <v>36.5</v>
      </c>
      <c r="L6" s="4">
        <v>1</v>
      </c>
      <c r="M6" s="4">
        <v>1</v>
      </c>
      <c r="N6" s="4">
        <v>2</v>
      </c>
      <c r="O6" s="4">
        <v>0</v>
      </c>
      <c r="P6" s="4">
        <v>0.5</v>
      </c>
      <c r="Q6" s="4">
        <v>1.5</v>
      </c>
      <c r="R6" s="4">
        <v>0.5</v>
      </c>
      <c r="S6" s="4">
        <v>2</v>
      </c>
      <c r="T6" s="4">
        <v>1.5</v>
      </c>
      <c r="U6" s="4">
        <v>1.5</v>
      </c>
      <c r="V6" s="4">
        <v>0.5</v>
      </c>
      <c r="W6" s="4">
        <v>1</v>
      </c>
      <c r="X6" s="4">
        <v>0.5</v>
      </c>
      <c r="Y6" s="5">
        <f t="shared" ref="Y6:Y28" si="8">L6+M6+N6+O6+P6+Q6+R6+S6+T6+U6+V6+W6+X6</f>
        <v>13.5</v>
      </c>
      <c r="Z6" s="20">
        <f t="shared" si="0"/>
        <v>60</v>
      </c>
      <c r="AA6" s="4">
        <v>137</v>
      </c>
      <c r="AB6" s="21">
        <f t="shared" si="1"/>
        <v>43.79562043795621</v>
      </c>
      <c r="AC6" s="4">
        <v>4</v>
      </c>
      <c r="AD6" s="4">
        <v>2</v>
      </c>
      <c r="AE6" s="5">
        <f t="shared" si="2"/>
        <v>6</v>
      </c>
      <c r="AF6" s="4">
        <v>6.5</v>
      </c>
      <c r="AG6" s="4">
        <v>5</v>
      </c>
      <c r="AH6" s="4">
        <v>0</v>
      </c>
      <c r="AI6" s="4">
        <v>1</v>
      </c>
      <c r="AJ6" s="4">
        <v>5</v>
      </c>
      <c r="AK6" s="22">
        <f t="shared" si="3"/>
        <v>17.5</v>
      </c>
      <c r="AL6" s="4">
        <v>3</v>
      </c>
      <c r="AM6" s="4">
        <v>-1</v>
      </c>
      <c r="AN6" s="4">
        <v>0</v>
      </c>
      <c r="AO6" s="23">
        <f t="shared" si="4"/>
        <v>2</v>
      </c>
      <c r="AP6" s="20">
        <f t="shared" si="5"/>
        <v>25.5</v>
      </c>
      <c r="AQ6" s="4">
        <v>120</v>
      </c>
      <c r="AR6" s="21">
        <f t="shared" si="6"/>
        <v>21.25</v>
      </c>
      <c r="AS6" s="24">
        <f t="shared" si="7"/>
        <v>32.522810218978108</v>
      </c>
      <c r="AT6" s="25"/>
    </row>
    <row r="7" spans="1:46" ht="14.4">
      <c r="A7" s="7" t="s">
        <v>48</v>
      </c>
      <c r="B7" s="26" t="s">
        <v>49</v>
      </c>
      <c r="C7" s="27" t="s">
        <v>50</v>
      </c>
      <c r="D7" s="27" t="s">
        <v>51</v>
      </c>
      <c r="E7" s="10">
        <v>11</v>
      </c>
      <c r="F7" s="11">
        <v>9.5</v>
      </c>
      <c r="G7" s="11">
        <v>10</v>
      </c>
      <c r="H7" s="11">
        <v>7.5</v>
      </c>
      <c r="I7" s="11">
        <v>8</v>
      </c>
      <c r="J7" s="11">
        <v>1.5</v>
      </c>
      <c r="K7" s="10">
        <v>36</v>
      </c>
      <c r="L7" s="11">
        <v>0.5</v>
      </c>
      <c r="M7" s="11">
        <v>2</v>
      </c>
      <c r="N7" s="11">
        <v>1.5</v>
      </c>
      <c r="O7" s="11">
        <v>0</v>
      </c>
      <c r="P7" s="11">
        <v>0.5</v>
      </c>
      <c r="Q7" s="11">
        <v>2</v>
      </c>
      <c r="R7" s="11">
        <v>1</v>
      </c>
      <c r="S7" s="11">
        <v>2</v>
      </c>
      <c r="T7" s="11">
        <v>2.5</v>
      </c>
      <c r="U7" s="11">
        <v>0.5</v>
      </c>
      <c r="V7" s="11">
        <v>1</v>
      </c>
      <c r="W7" s="11">
        <v>1.5</v>
      </c>
      <c r="X7" s="11">
        <v>2.5</v>
      </c>
      <c r="Y7" s="10">
        <f t="shared" si="8"/>
        <v>17.5</v>
      </c>
      <c r="Z7" s="12">
        <f t="shared" si="0"/>
        <v>64.5</v>
      </c>
      <c r="AA7" s="11">
        <v>137</v>
      </c>
      <c r="AB7" s="13">
        <f t="shared" si="1"/>
        <v>47.080291970802918</v>
      </c>
      <c r="AC7" s="11">
        <v>6</v>
      </c>
      <c r="AD7" s="11">
        <v>6</v>
      </c>
      <c r="AE7" s="10">
        <f t="shared" si="2"/>
        <v>12</v>
      </c>
      <c r="AF7" s="11">
        <v>10</v>
      </c>
      <c r="AG7" s="11">
        <v>6</v>
      </c>
      <c r="AH7" s="11">
        <v>8</v>
      </c>
      <c r="AI7" s="11">
        <v>0</v>
      </c>
      <c r="AJ7" s="11">
        <v>11</v>
      </c>
      <c r="AK7" s="10">
        <f t="shared" si="3"/>
        <v>35</v>
      </c>
      <c r="AL7" s="11">
        <v>12</v>
      </c>
      <c r="AM7" s="11">
        <v>3</v>
      </c>
      <c r="AN7" s="11">
        <v>4</v>
      </c>
      <c r="AO7" s="14">
        <f t="shared" si="4"/>
        <v>19</v>
      </c>
      <c r="AP7" s="12">
        <f t="shared" si="5"/>
        <v>66</v>
      </c>
      <c r="AQ7" s="11">
        <v>120</v>
      </c>
      <c r="AR7" s="13">
        <f t="shared" si="6"/>
        <v>55</v>
      </c>
      <c r="AS7" s="15">
        <f t="shared" si="7"/>
        <v>51.040145985401459</v>
      </c>
      <c r="AT7" s="28" t="s">
        <v>39</v>
      </c>
    </row>
    <row r="8" spans="1:46" ht="14.4">
      <c r="A8" s="17" t="s">
        <v>52</v>
      </c>
      <c r="B8" s="18" t="s">
        <v>53</v>
      </c>
      <c r="C8" s="19" t="s">
        <v>54</v>
      </c>
      <c r="D8" s="19" t="s">
        <v>55</v>
      </c>
      <c r="E8" s="5">
        <v>3</v>
      </c>
      <c r="F8" s="4">
        <v>10</v>
      </c>
      <c r="G8" s="4">
        <v>9</v>
      </c>
      <c r="H8" s="4">
        <v>8.5</v>
      </c>
      <c r="I8" s="4">
        <v>9</v>
      </c>
      <c r="J8" s="4">
        <v>3</v>
      </c>
      <c r="K8" s="5">
        <v>40</v>
      </c>
      <c r="L8" s="4">
        <v>1</v>
      </c>
      <c r="M8" s="4">
        <v>2</v>
      </c>
      <c r="N8" s="4">
        <v>1.5</v>
      </c>
      <c r="O8" s="4">
        <v>0</v>
      </c>
      <c r="P8" s="4">
        <v>0.5</v>
      </c>
      <c r="Q8" s="4">
        <v>2.5</v>
      </c>
      <c r="R8" s="4">
        <v>0.5</v>
      </c>
      <c r="S8" s="4">
        <v>2.5</v>
      </c>
      <c r="T8" s="4">
        <v>2.5</v>
      </c>
      <c r="U8" s="4">
        <v>2</v>
      </c>
      <c r="V8" s="4">
        <v>1.5</v>
      </c>
      <c r="W8" s="4">
        <v>1</v>
      </c>
      <c r="X8" s="4">
        <v>0.5</v>
      </c>
      <c r="Y8" s="5">
        <f t="shared" si="8"/>
        <v>18</v>
      </c>
      <c r="Z8" s="20">
        <f t="shared" si="0"/>
        <v>61</v>
      </c>
      <c r="AA8" s="4">
        <v>137</v>
      </c>
      <c r="AB8" s="21">
        <f t="shared" si="1"/>
        <v>44.525547445255476</v>
      </c>
      <c r="AC8" s="4">
        <v>5</v>
      </c>
      <c r="AD8" s="4">
        <v>3</v>
      </c>
      <c r="AE8" s="5">
        <f t="shared" si="2"/>
        <v>8</v>
      </c>
      <c r="AF8" s="4">
        <v>7.5</v>
      </c>
      <c r="AG8" s="4">
        <v>3</v>
      </c>
      <c r="AH8" s="4">
        <v>6</v>
      </c>
      <c r="AI8" s="4">
        <v>1</v>
      </c>
      <c r="AJ8" s="4">
        <v>4.5</v>
      </c>
      <c r="AK8" s="5">
        <f t="shared" si="3"/>
        <v>22</v>
      </c>
      <c r="AL8" s="4">
        <v>3</v>
      </c>
      <c r="AM8" s="4">
        <v>1.5</v>
      </c>
      <c r="AN8" s="4">
        <v>3.5</v>
      </c>
      <c r="AO8" s="23">
        <f t="shared" si="4"/>
        <v>8</v>
      </c>
      <c r="AP8" s="20">
        <f t="shared" si="5"/>
        <v>38</v>
      </c>
      <c r="AQ8" s="4">
        <v>120</v>
      </c>
      <c r="AR8" s="21">
        <f t="shared" si="6"/>
        <v>31.666666666666668</v>
      </c>
      <c r="AS8" s="24">
        <f t="shared" si="7"/>
        <v>38.09610705596107</v>
      </c>
      <c r="AT8" s="25"/>
    </row>
    <row r="9" spans="1:46" ht="14.4">
      <c r="A9" s="17" t="s">
        <v>56</v>
      </c>
      <c r="B9" s="18" t="s">
        <v>57</v>
      </c>
      <c r="C9" s="19" t="s">
        <v>58</v>
      </c>
      <c r="D9" s="19" t="s">
        <v>59</v>
      </c>
      <c r="E9" s="5">
        <v>7</v>
      </c>
      <c r="F9" s="4">
        <v>11</v>
      </c>
      <c r="G9" s="4">
        <v>6.5</v>
      </c>
      <c r="H9" s="4">
        <v>8.5</v>
      </c>
      <c r="I9" s="4">
        <v>9.5</v>
      </c>
      <c r="J9" s="4">
        <v>3</v>
      </c>
      <c r="K9" s="5">
        <f>F9+G9+H9+I9+J9</f>
        <v>38.5</v>
      </c>
      <c r="L9" s="4">
        <v>2</v>
      </c>
      <c r="M9" s="4">
        <v>1</v>
      </c>
      <c r="N9" s="4">
        <v>1.5</v>
      </c>
      <c r="O9" s="4">
        <v>0.5</v>
      </c>
      <c r="P9" s="4">
        <v>0</v>
      </c>
      <c r="Q9" s="4">
        <v>2.5</v>
      </c>
      <c r="R9" s="4">
        <v>0</v>
      </c>
      <c r="S9" s="4">
        <v>3</v>
      </c>
      <c r="T9" s="4">
        <v>1</v>
      </c>
      <c r="U9" s="4">
        <v>0.5</v>
      </c>
      <c r="V9" s="4">
        <v>0.5</v>
      </c>
      <c r="W9" s="4">
        <v>0.5</v>
      </c>
      <c r="X9" s="4">
        <v>0.5</v>
      </c>
      <c r="Y9" s="5">
        <f t="shared" si="8"/>
        <v>13.5</v>
      </c>
      <c r="Z9" s="20">
        <f t="shared" si="0"/>
        <v>59</v>
      </c>
      <c r="AA9" s="4">
        <v>137</v>
      </c>
      <c r="AB9" s="21">
        <f t="shared" si="1"/>
        <v>43.065693430656928</v>
      </c>
      <c r="AC9" s="4">
        <v>5</v>
      </c>
      <c r="AD9" s="4">
        <v>5</v>
      </c>
      <c r="AE9" s="5">
        <f t="shared" si="2"/>
        <v>10</v>
      </c>
      <c r="AF9" s="4">
        <v>10</v>
      </c>
      <c r="AG9" s="4">
        <v>5</v>
      </c>
      <c r="AH9" s="4">
        <v>8</v>
      </c>
      <c r="AI9" s="4">
        <v>1</v>
      </c>
      <c r="AJ9" s="4">
        <v>4</v>
      </c>
      <c r="AK9" s="5">
        <f t="shared" si="3"/>
        <v>28</v>
      </c>
      <c r="AL9" s="4">
        <v>8</v>
      </c>
      <c r="AM9" s="4">
        <v>-1</v>
      </c>
      <c r="AN9" s="4">
        <v>2.5</v>
      </c>
      <c r="AO9" s="23">
        <f t="shared" si="4"/>
        <v>9.5</v>
      </c>
      <c r="AP9" s="20">
        <f t="shared" si="5"/>
        <v>47.5</v>
      </c>
      <c r="AQ9" s="4">
        <v>120</v>
      </c>
      <c r="AR9" s="21">
        <f t="shared" si="6"/>
        <v>39.583333333333336</v>
      </c>
      <c r="AS9" s="24">
        <f t="shared" si="7"/>
        <v>41.324513381995132</v>
      </c>
      <c r="AT9" s="25"/>
    </row>
    <row r="10" spans="1:46" ht="14.4">
      <c r="A10" s="7" t="s">
        <v>60</v>
      </c>
      <c r="B10" s="26" t="s">
        <v>61</v>
      </c>
      <c r="C10" s="27" t="s">
        <v>62</v>
      </c>
      <c r="D10" s="27" t="s">
        <v>43</v>
      </c>
      <c r="E10" s="10">
        <v>12</v>
      </c>
      <c r="F10" s="11">
        <v>10</v>
      </c>
      <c r="G10" s="11">
        <v>8.5</v>
      </c>
      <c r="H10" s="11">
        <v>9</v>
      </c>
      <c r="I10" s="11">
        <v>6</v>
      </c>
      <c r="J10" s="11">
        <v>3</v>
      </c>
      <c r="K10" s="10">
        <v>36</v>
      </c>
      <c r="L10" s="11">
        <v>1</v>
      </c>
      <c r="M10" s="11">
        <v>1</v>
      </c>
      <c r="N10" s="11">
        <v>2</v>
      </c>
      <c r="O10" s="11">
        <v>1</v>
      </c>
      <c r="P10" s="11">
        <v>2</v>
      </c>
      <c r="Q10" s="11">
        <v>1.5</v>
      </c>
      <c r="R10" s="11">
        <v>1.5</v>
      </c>
      <c r="S10" s="11">
        <v>1.5</v>
      </c>
      <c r="T10" s="11">
        <v>2</v>
      </c>
      <c r="U10" s="11">
        <v>2</v>
      </c>
      <c r="V10" s="11">
        <v>1.5</v>
      </c>
      <c r="W10" s="11">
        <v>0.5</v>
      </c>
      <c r="X10" s="11">
        <v>1.5</v>
      </c>
      <c r="Y10" s="10">
        <f t="shared" si="8"/>
        <v>19</v>
      </c>
      <c r="Z10" s="12">
        <f t="shared" si="0"/>
        <v>67</v>
      </c>
      <c r="AA10" s="11">
        <v>137</v>
      </c>
      <c r="AB10" s="13">
        <f t="shared" si="1"/>
        <v>48.9051094890511</v>
      </c>
      <c r="AC10" s="11">
        <v>3</v>
      </c>
      <c r="AD10" s="11">
        <v>7</v>
      </c>
      <c r="AE10" s="10">
        <f t="shared" si="2"/>
        <v>10</v>
      </c>
      <c r="AF10" s="11">
        <v>10</v>
      </c>
      <c r="AG10" s="11">
        <v>5</v>
      </c>
      <c r="AH10" s="11">
        <v>7.5</v>
      </c>
      <c r="AI10" s="11">
        <v>0</v>
      </c>
      <c r="AJ10" s="11">
        <v>8</v>
      </c>
      <c r="AK10" s="10">
        <f t="shared" si="3"/>
        <v>30.5</v>
      </c>
      <c r="AL10" s="11">
        <v>11</v>
      </c>
      <c r="AM10" s="11">
        <v>1</v>
      </c>
      <c r="AN10" s="11">
        <v>4</v>
      </c>
      <c r="AO10" s="14">
        <f t="shared" si="4"/>
        <v>16</v>
      </c>
      <c r="AP10" s="12">
        <f t="shared" si="5"/>
        <v>56.5</v>
      </c>
      <c r="AQ10" s="11">
        <v>120</v>
      </c>
      <c r="AR10" s="13">
        <f t="shared" si="6"/>
        <v>47.083333333333336</v>
      </c>
      <c r="AS10" s="15">
        <f t="shared" si="7"/>
        <v>47.994221411192214</v>
      </c>
      <c r="AT10" s="28" t="s">
        <v>39</v>
      </c>
    </row>
    <row r="11" spans="1:46" ht="14.4">
      <c r="A11" s="17" t="s">
        <v>63</v>
      </c>
      <c r="B11" s="18" t="s">
        <v>64</v>
      </c>
      <c r="C11" s="19" t="s">
        <v>65</v>
      </c>
      <c r="D11" s="19" t="s">
        <v>66</v>
      </c>
      <c r="E11" s="5">
        <v>6</v>
      </c>
      <c r="F11" s="4">
        <v>5.5</v>
      </c>
      <c r="G11" s="4">
        <v>8.5</v>
      </c>
      <c r="H11" s="4">
        <v>8</v>
      </c>
      <c r="I11" s="4">
        <v>6</v>
      </c>
      <c r="J11" s="4">
        <v>2</v>
      </c>
      <c r="K11" s="5">
        <v>29</v>
      </c>
      <c r="L11" s="4">
        <v>0.5</v>
      </c>
      <c r="M11" s="4">
        <v>1.5</v>
      </c>
      <c r="N11" s="4">
        <v>2</v>
      </c>
      <c r="O11" s="4">
        <v>2</v>
      </c>
      <c r="P11" s="4">
        <v>0</v>
      </c>
      <c r="Q11" s="4">
        <v>1.5</v>
      </c>
      <c r="R11" s="4">
        <v>0</v>
      </c>
      <c r="S11" s="4">
        <v>1</v>
      </c>
      <c r="T11" s="4">
        <v>1</v>
      </c>
      <c r="U11" s="4">
        <v>0</v>
      </c>
      <c r="V11" s="4">
        <v>0</v>
      </c>
      <c r="W11" s="4">
        <v>0.5</v>
      </c>
      <c r="X11" s="4">
        <v>2</v>
      </c>
      <c r="Y11" s="5">
        <f t="shared" si="8"/>
        <v>12</v>
      </c>
      <c r="Z11" s="20">
        <f t="shared" si="0"/>
        <v>47</v>
      </c>
      <c r="AA11" s="4">
        <v>137</v>
      </c>
      <c r="AB11" s="21">
        <f t="shared" si="1"/>
        <v>34.306569343065696</v>
      </c>
      <c r="AC11" s="4">
        <v>3</v>
      </c>
      <c r="AD11" s="4">
        <v>6</v>
      </c>
      <c r="AE11" s="5">
        <f t="shared" si="2"/>
        <v>9</v>
      </c>
      <c r="AF11" s="4">
        <v>8.5</v>
      </c>
      <c r="AG11" s="4">
        <v>2</v>
      </c>
      <c r="AH11" s="4">
        <v>4</v>
      </c>
      <c r="AI11" s="4">
        <v>1</v>
      </c>
      <c r="AJ11" s="4">
        <v>0</v>
      </c>
      <c r="AK11" s="5">
        <f t="shared" si="3"/>
        <v>15.5</v>
      </c>
      <c r="AL11" s="4">
        <v>6</v>
      </c>
      <c r="AM11" s="4">
        <v>2</v>
      </c>
      <c r="AN11" s="4">
        <v>4</v>
      </c>
      <c r="AO11" s="23">
        <f t="shared" si="4"/>
        <v>12</v>
      </c>
      <c r="AP11" s="20">
        <f t="shared" si="5"/>
        <v>36.5</v>
      </c>
      <c r="AQ11" s="4">
        <v>120</v>
      </c>
      <c r="AR11" s="21">
        <f t="shared" si="6"/>
        <v>30.416666666666668</v>
      </c>
      <c r="AS11" s="24">
        <f t="shared" si="7"/>
        <v>32.36161800486618</v>
      </c>
      <c r="AT11" s="25"/>
    </row>
    <row r="12" spans="1:46" ht="14.4">
      <c r="A12" s="17" t="s">
        <v>67</v>
      </c>
      <c r="B12" s="18" t="s">
        <v>68</v>
      </c>
      <c r="C12" s="19" t="s">
        <v>65</v>
      </c>
      <c r="D12" s="19" t="s">
        <v>43</v>
      </c>
      <c r="E12" s="5">
        <v>5</v>
      </c>
      <c r="F12" s="4">
        <v>6</v>
      </c>
      <c r="G12" s="4">
        <v>9.5</v>
      </c>
      <c r="H12" s="4">
        <v>8</v>
      </c>
      <c r="I12" s="4">
        <v>8</v>
      </c>
      <c r="J12" s="4">
        <v>3</v>
      </c>
      <c r="K12" s="5">
        <v>33.5</v>
      </c>
      <c r="L12" s="4">
        <v>1</v>
      </c>
      <c r="M12" s="4">
        <v>1.5</v>
      </c>
      <c r="N12" s="4">
        <v>1</v>
      </c>
      <c r="O12" s="4">
        <v>2</v>
      </c>
      <c r="P12" s="4">
        <v>0</v>
      </c>
      <c r="Q12" s="4">
        <v>0.5</v>
      </c>
      <c r="R12" s="4">
        <v>0.5</v>
      </c>
      <c r="S12" s="4">
        <v>2</v>
      </c>
      <c r="T12" s="4">
        <v>1</v>
      </c>
      <c r="U12" s="4">
        <v>2</v>
      </c>
      <c r="V12" s="4">
        <v>1</v>
      </c>
      <c r="W12" s="4">
        <v>1.5</v>
      </c>
      <c r="X12" s="4">
        <v>2</v>
      </c>
      <c r="Y12" s="5">
        <f t="shared" si="8"/>
        <v>16</v>
      </c>
      <c r="Z12" s="20">
        <f t="shared" si="0"/>
        <v>54.5</v>
      </c>
      <c r="AA12" s="4">
        <v>137</v>
      </c>
      <c r="AB12" s="21">
        <f t="shared" si="1"/>
        <v>39.78102189781022</v>
      </c>
      <c r="AC12" s="4">
        <v>5</v>
      </c>
      <c r="AD12" s="4">
        <v>3</v>
      </c>
      <c r="AE12" s="5">
        <f t="shared" si="2"/>
        <v>8</v>
      </c>
      <c r="AF12" s="4">
        <v>8.5</v>
      </c>
      <c r="AG12" s="4">
        <v>5</v>
      </c>
      <c r="AH12" s="4">
        <v>8</v>
      </c>
      <c r="AI12" s="4">
        <v>1</v>
      </c>
      <c r="AJ12" s="4">
        <v>6</v>
      </c>
      <c r="AK12" s="5">
        <f t="shared" si="3"/>
        <v>28.5</v>
      </c>
      <c r="AL12" s="4">
        <v>5</v>
      </c>
      <c r="AM12" s="4">
        <v>1</v>
      </c>
      <c r="AN12" s="4">
        <v>0</v>
      </c>
      <c r="AO12" s="23">
        <f t="shared" si="4"/>
        <v>6</v>
      </c>
      <c r="AP12" s="20">
        <f t="shared" si="5"/>
        <v>42.5</v>
      </c>
      <c r="AQ12" s="4">
        <v>120</v>
      </c>
      <c r="AR12" s="21">
        <f t="shared" si="6"/>
        <v>35.416666666666664</v>
      </c>
      <c r="AS12" s="24">
        <f t="shared" si="7"/>
        <v>37.598844282238446</v>
      </c>
      <c r="AT12" s="25"/>
    </row>
    <row r="13" spans="1:46" ht="14.4">
      <c r="A13" s="17" t="s">
        <v>69</v>
      </c>
      <c r="B13" s="18" t="s">
        <v>70</v>
      </c>
      <c r="C13" s="19" t="s">
        <v>71</v>
      </c>
      <c r="D13" s="19" t="s">
        <v>72</v>
      </c>
      <c r="E13" s="5">
        <v>7</v>
      </c>
      <c r="F13" s="4">
        <v>8</v>
      </c>
      <c r="G13" s="4">
        <v>10</v>
      </c>
      <c r="H13" s="4">
        <v>8.5</v>
      </c>
      <c r="I13" s="4">
        <v>10</v>
      </c>
      <c r="J13" s="4">
        <v>4</v>
      </c>
      <c r="K13" s="5">
        <v>40</v>
      </c>
      <c r="L13" s="4">
        <v>1</v>
      </c>
      <c r="M13" s="4">
        <v>0.5</v>
      </c>
      <c r="N13" s="4">
        <v>3</v>
      </c>
      <c r="O13" s="4">
        <v>0</v>
      </c>
      <c r="P13" s="4">
        <v>1</v>
      </c>
      <c r="Q13" s="4">
        <v>1.5</v>
      </c>
      <c r="R13" s="4">
        <v>1</v>
      </c>
      <c r="S13" s="4">
        <v>2</v>
      </c>
      <c r="T13" s="4">
        <v>2</v>
      </c>
      <c r="U13" s="4">
        <v>1</v>
      </c>
      <c r="V13" s="4">
        <v>1</v>
      </c>
      <c r="W13" s="4">
        <v>2.5</v>
      </c>
      <c r="X13" s="4">
        <v>1.5</v>
      </c>
      <c r="Y13" s="5">
        <f t="shared" si="8"/>
        <v>18</v>
      </c>
      <c r="Z13" s="20">
        <f t="shared" si="0"/>
        <v>65</v>
      </c>
      <c r="AA13" s="4">
        <v>137</v>
      </c>
      <c r="AB13" s="21">
        <f t="shared" si="1"/>
        <v>47.445255474452551</v>
      </c>
      <c r="AC13" s="4">
        <v>4</v>
      </c>
      <c r="AD13" s="4">
        <v>4</v>
      </c>
      <c r="AE13" s="5">
        <f t="shared" si="2"/>
        <v>8</v>
      </c>
      <c r="AF13" s="4">
        <v>6.5</v>
      </c>
      <c r="AG13" s="4">
        <v>2</v>
      </c>
      <c r="AH13" s="4">
        <v>3</v>
      </c>
      <c r="AI13" s="4">
        <v>0</v>
      </c>
      <c r="AJ13" s="4">
        <v>4.5</v>
      </c>
      <c r="AK13" s="5">
        <f t="shared" si="3"/>
        <v>16</v>
      </c>
      <c r="AL13" s="4">
        <v>3</v>
      </c>
      <c r="AM13" s="4">
        <v>-1</v>
      </c>
      <c r="AN13" s="4">
        <v>4</v>
      </c>
      <c r="AO13" s="23">
        <f t="shared" si="4"/>
        <v>6</v>
      </c>
      <c r="AP13" s="20">
        <f t="shared" si="5"/>
        <v>30</v>
      </c>
      <c r="AQ13" s="4">
        <v>120</v>
      </c>
      <c r="AR13" s="21">
        <f t="shared" si="6"/>
        <v>25</v>
      </c>
      <c r="AS13" s="24">
        <f t="shared" si="7"/>
        <v>36.222627737226276</v>
      </c>
      <c r="AT13" s="25"/>
    </row>
    <row r="14" spans="1:46" ht="14.4">
      <c r="A14" s="29" t="s">
        <v>73</v>
      </c>
      <c r="B14" s="30" t="s">
        <v>74</v>
      </c>
      <c r="C14" s="31" t="s">
        <v>75</v>
      </c>
      <c r="D14" s="31" t="s">
        <v>76</v>
      </c>
      <c r="E14" s="32">
        <v>20</v>
      </c>
      <c r="F14" s="33">
        <v>10.5</v>
      </c>
      <c r="G14" s="33">
        <v>10.5</v>
      </c>
      <c r="H14" s="33">
        <v>11.5</v>
      </c>
      <c r="I14" s="33">
        <v>10</v>
      </c>
      <c r="J14" s="33">
        <v>3</v>
      </c>
      <c r="K14" s="32">
        <f>F14+G14+H14+I14+J14</f>
        <v>45.5</v>
      </c>
      <c r="L14" s="33">
        <v>1</v>
      </c>
      <c r="M14" s="33">
        <v>1.5</v>
      </c>
      <c r="N14" s="33">
        <v>2</v>
      </c>
      <c r="O14" s="33">
        <v>1</v>
      </c>
      <c r="P14" s="33">
        <v>1</v>
      </c>
      <c r="Q14" s="33">
        <v>1</v>
      </c>
      <c r="R14" s="33">
        <v>3</v>
      </c>
      <c r="S14" s="33">
        <v>3</v>
      </c>
      <c r="T14" s="33">
        <v>2</v>
      </c>
      <c r="U14" s="33">
        <v>2.5</v>
      </c>
      <c r="V14" s="33">
        <v>3</v>
      </c>
      <c r="W14" s="33">
        <v>2.5</v>
      </c>
      <c r="X14" s="33">
        <v>3.5</v>
      </c>
      <c r="Y14" s="32">
        <f t="shared" si="8"/>
        <v>27</v>
      </c>
      <c r="Z14" s="34">
        <f t="shared" si="0"/>
        <v>92.5</v>
      </c>
      <c r="AA14" s="33">
        <v>137</v>
      </c>
      <c r="AB14" s="35">
        <f t="shared" si="1"/>
        <v>67.518248175182478</v>
      </c>
      <c r="AC14" s="33">
        <v>7</v>
      </c>
      <c r="AD14" s="33">
        <v>7</v>
      </c>
      <c r="AE14" s="32">
        <f t="shared" si="2"/>
        <v>14</v>
      </c>
      <c r="AF14" s="33">
        <v>10</v>
      </c>
      <c r="AG14" s="33">
        <v>5</v>
      </c>
      <c r="AH14" s="33">
        <v>8</v>
      </c>
      <c r="AI14" s="33">
        <v>1</v>
      </c>
      <c r="AJ14" s="33">
        <v>12</v>
      </c>
      <c r="AK14" s="32">
        <f t="shared" si="3"/>
        <v>36</v>
      </c>
      <c r="AL14" s="33">
        <v>7</v>
      </c>
      <c r="AM14" s="33">
        <v>2</v>
      </c>
      <c r="AN14" s="33">
        <v>4</v>
      </c>
      <c r="AO14" s="36">
        <f t="shared" si="4"/>
        <v>13</v>
      </c>
      <c r="AP14" s="34">
        <f t="shared" si="5"/>
        <v>63</v>
      </c>
      <c r="AQ14" s="33">
        <v>120</v>
      </c>
      <c r="AR14" s="35">
        <f t="shared" si="6"/>
        <v>52.5</v>
      </c>
      <c r="AS14" s="37">
        <f t="shared" si="7"/>
        <v>60.009124087591239</v>
      </c>
      <c r="AT14" s="38" t="s">
        <v>77</v>
      </c>
    </row>
    <row r="15" spans="1:46" ht="14.4">
      <c r="A15" s="17" t="s">
        <v>78</v>
      </c>
      <c r="B15" s="18" t="s">
        <v>79</v>
      </c>
      <c r="C15" s="19" t="s">
        <v>80</v>
      </c>
      <c r="D15" s="19" t="s">
        <v>81</v>
      </c>
      <c r="E15" s="5">
        <v>10</v>
      </c>
      <c r="F15" s="4">
        <v>8</v>
      </c>
      <c r="G15" s="4">
        <v>8</v>
      </c>
      <c r="H15" s="4">
        <v>8</v>
      </c>
      <c r="I15" s="4">
        <v>6.5</v>
      </c>
      <c r="J15" s="4">
        <v>3</v>
      </c>
      <c r="K15" s="5">
        <v>32.5</v>
      </c>
      <c r="L15" s="4">
        <v>1</v>
      </c>
      <c r="M15" s="4">
        <v>1</v>
      </c>
      <c r="N15" s="4">
        <v>0.5</v>
      </c>
      <c r="O15" s="4">
        <v>1</v>
      </c>
      <c r="P15" s="4">
        <v>0</v>
      </c>
      <c r="Q15" s="4">
        <v>0.5</v>
      </c>
      <c r="R15" s="4">
        <v>0.5</v>
      </c>
      <c r="S15" s="4">
        <v>2</v>
      </c>
      <c r="T15" s="4">
        <v>1</v>
      </c>
      <c r="U15" s="4">
        <v>2</v>
      </c>
      <c r="V15" s="4">
        <v>1</v>
      </c>
      <c r="W15" s="4">
        <v>1</v>
      </c>
      <c r="X15" s="4">
        <v>1.5</v>
      </c>
      <c r="Y15" s="5">
        <f t="shared" si="8"/>
        <v>13</v>
      </c>
      <c r="Z15" s="20">
        <f t="shared" si="0"/>
        <v>55.5</v>
      </c>
      <c r="AA15" s="4">
        <v>137</v>
      </c>
      <c r="AB15" s="21">
        <f t="shared" si="1"/>
        <v>40.510948905109487</v>
      </c>
      <c r="AC15" s="4">
        <v>4</v>
      </c>
      <c r="AD15" s="4">
        <v>2</v>
      </c>
      <c r="AE15" s="5">
        <f t="shared" si="2"/>
        <v>6</v>
      </c>
      <c r="AF15" s="4">
        <v>1.5</v>
      </c>
      <c r="AG15" s="4">
        <v>2</v>
      </c>
      <c r="AH15" s="4">
        <v>0</v>
      </c>
      <c r="AI15" s="4">
        <v>1</v>
      </c>
      <c r="AJ15" s="4">
        <v>5</v>
      </c>
      <c r="AK15" s="5">
        <f t="shared" si="3"/>
        <v>9.5</v>
      </c>
      <c r="AL15" s="4">
        <v>4</v>
      </c>
      <c r="AM15" s="4">
        <v>0</v>
      </c>
      <c r="AN15" s="4">
        <v>3</v>
      </c>
      <c r="AO15" s="23">
        <f t="shared" si="4"/>
        <v>7</v>
      </c>
      <c r="AP15" s="20">
        <f t="shared" si="5"/>
        <v>22.5</v>
      </c>
      <c r="AQ15" s="4">
        <v>120</v>
      </c>
      <c r="AR15" s="21">
        <f t="shared" si="6"/>
        <v>18.75</v>
      </c>
      <c r="AS15" s="24">
        <f t="shared" si="7"/>
        <v>29.630474452554743</v>
      </c>
      <c r="AT15" s="25"/>
    </row>
    <row r="16" spans="1:46" ht="14.4">
      <c r="A16" s="17" t="s">
        <v>82</v>
      </c>
      <c r="B16" s="18" t="s">
        <v>83</v>
      </c>
      <c r="C16" s="19" t="s">
        <v>84</v>
      </c>
      <c r="D16" s="19" t="s">
        <v>85</v>
      </c>
      <c r="E16" s="5">
        <v>6</v>
      </c>
      <c r="F16" s="4">
        <v>9.5</v>
      </c>
      <c r="G16" s="4">
        <v>7.5</v>
      </c>
      <c r="H16" s="4">
        <v>7</v>
      </c>
      <c r="I16" s="4">
        <v>9.5</v>
      </c>
      <c r="J16" s="4">
        <v>2</v>
      </c>
      <c r="K16" s="5">
        <v>35</v>
      </c>
      <c r="L16" s="4">
        <v>0.5</v>
      </c>
      <c r="M16" s="4">
        <v>1</v>
      </c>
      <c r="N16" s="4">
        <v>2</v>
      </c>
      <c r="O16" s="4">
        <v>0.5</v>
      </c>
      <c r="P16" s="4">
        <v>0</v>
      </c>
      <c r="Q16" s="4">
        <v>1.5</v>
      </c>
      <c r="R16" s="4">
        <v>0.5</v>
      </c>
      <c r="S16" s="4">
        <v>1</v>
      </c>
      <c r="T16" s="4">
        <v>1.5</v>
      </c>
      <c r="U16" s="4">
        <v>1.5</v>
      </c>
      <c r="V16" s="4">
        <v>1</v>
      </c>
      <c r="W16" s="4">
        <v>0.5</v>
      </c>
      <c r="X16" s="4">
        <v>2.5</v>
      </c>
      <c r="Y16" s="5">
        <f t="shared" si="8"/>
        <v>14</v>
      </c>
      <c r="Z16" s="20">
        <f t="shared" si="0"/>
        <v>55</v>
      </c>
      <c r="AA16" s="4">
        <v>137</v>
      </c>
      <c r="AB16" s="21">
        <f t="shared" si="1"/>
        <v>40.145985401459853</v>
      </c>
      <c r="AC16" s="4">
        <v>5</v>
      </c>
      <c r="AD16" s="4">
        <v>6</v>
      </c>
      <c r="AE16" s="5">
        <f t="shared" si="2"/>
        <v>11</v>
      </c>
      <c r="AF16" s="4">
        <v>6.5</v>
      </c>
      <c r="AG16" s="4">
        <v>1.5</v>
      </c>
      <c r="AH16" s="4">
        <v>0</v>
      </c>
      <c r="AI16" s="4">
        <v>0</v>
      </c>
      <c r="AJ16" s="4">
        <v>5</v>
      </c>
      <c r="AK16" s="5">
        <f t="shared" si="3"/>
        <v>13</v>
      </c>
      <c r="AL16" s="4">
        <v>9</v>
      </c>
      <c r="AM16" s="4">
        <v>1.5</v>
      </c>
      <c r="AN16" s="4">
        <v>2.5</v>
      </c>
      <c r="AO16" s="23">
        <f t="shared" si="4"/>
        <v>13</v>
      </c>
      <c r="AP16" s="20">
        <f t="shared" si="5"/>
        <v>37</v>
      </c>
      <c r="AQ16" s="4">
        <v>120</v>
      </c>
      <c r="AR16" s="21">
        <f t="shared" si="6"/>
        <v>30.833333333333332</v>
      </c>
      <c r="AS16" s="24">
        <f t="shared" si="7"/>
        <v>35.489659367396591</v>
      </c>
      <c r="AT16" s="25"/>
    </row>
    <row r="17" spans="1:46" ht="14.4">
      <c r="A17" s="17" t="s">
        <v>86</v>
      </c>
      <c r="B17" s="18" t="s">
        <v>87</v>
      </c>
      <c r="C17" s="19" t="s">
        <v>88</v>
      </c>
      <c r="D17" s="19" t="s">
        <v>89</v>
      </c>
      <c r="E17" s="5">
        <v>9</v>
      </c>
      <c r="F17" s="4">
        <v>9.5</v>
      </c>
      <c r="G17" s="4">
        <v>8</v>
      </c>
      <c r="H17" s="4">
        <v>8.5</v>
      </c>
      <c r="I17" s="4">
        <v>6.5</v>
      </c>
      <c r="J17" s="4">
        <v>2</v>
      </c>
      <c r="K17" s="5">
        <v>34</v>
      </c>
      <c r="L17" s="4">
        <v>1.5</v>
      </c>
      <c r="M17" s="4">
        <v>1</v>
      </c>
      <c r="N17" s="4">
        <v>2</v>
      </c>
      <c r="O17" s="4">
        <v>2</v>
      </c>
      <c r="P17" s="4">
        <v>0.5</v>
      </c>
      <c r="Q17" s="4">
        <v>2</v>
      </c>
      <c r="R17" s="4">
        <v>1</v>
      </c>
      <c r="S17" s="4">
        <v>1</v>
      </c>
      <c r="T17" s="4">
        <v>1.5</v>
      </c>
      <c r="U17" s="4">
        <v>2</v>
      </c>
      <c r="V17" s="4">
        <v>0.5</v>
      </c>
      <c r="W17" s="4">
        <v>1.5</v>
      </c>
      <c r="X17" s="4">
        <v>2.5</v>
      </c>
      <c r="Y17" s="5">
        <f t="shared" si="8"/>
        <v>19</v>
      </c>
      <c r="Z17" s="20">
        <f t="shared" si="0"/>
        <v>62</v>
      </c>
      <c r="AA17" s="4">
        <v>137</v>
      </c>
      <c r="AB17" s="21">
        <f t="shared" si="1"/>
        <v>45.255474452554743</v>
      </c>
      <c r="AC17" s="4">
        <v>3</v>
      </c>
      <c r="AD17" s="4">
        <v>2</v>
      </c>
      <c r="AE17" s="5">
        <f t="shared" si="2"/>
        <v>5</v>
      </c>
      <c r="AF17" s="4">
        <v>10</v>
      </c>
      <c r="AG17" s="4">
        <v>3.5</v>
      </c>
      <c r="AH17" s="4">
        <v>2.5</v>
      </c>
      <c r="AI17" s="4">
        <v>0</v>
      </c>
      <c r="AJ17" s="4">
        <v>7</v>
      </c>
      <c r="AK17" s="5">
        <f t="shared" si="3"/>
        <v>23</v>
      </c>
      <c r="AL17" s="4">
        <v>7</v>
      </c>
      <c r="AM17" s="4">
        <v>-2</v>
      </c>
      <c r="AN17" s="4">
        <v>3.5</v>
      </c>
      <c r="AO17" s="23">
        <f t="shared" si="4"/>
        <v>8.5</v>
      </c>
      <c r="AP17" s="20">
        <f t="shared" si="5"/>
        <v>36.5</v>
      </c>
      <c r="AQ17" s="4">
        <v>120</v>
      </c>
      <c r="AR17" s="21">
        <f t="shared" si="6"/>
        <v>30.416666666666668</v>
      </c>
      <c r="AS17" s="24">
        <f t="shared" si="7"/>
        <v>37.836070559610704</v>
      </c>
      <c r="AT17" s="25"/>
    </row>
    <row r="18" spans="1:46" ht="14.4">
      <c r="A18" s="17" t="s">
        <v>90</v>
      </c>
      <c r="B18" s="18" t="s">
        <v>91</v>
      </c>
      <c r="C18" s="19" t="s">
        <v>92</v>
      </c>
      <c r="D18" s="19" t="s">
        <v>76</v>
      </c>
      <c r="E18" s="5">
        <v>10</v>
      </c>
      <c r="F18" s="4">
        <v>10.5</v>
      </c>
      <c r="G18" s="4">
        <v>10</v>
      </c>
      <c r="H18" s="4">
        <v>8</v>
      </c>
      <c r="I18" s="4">
        <v>7</v>
      </c>
      <c r="J18" s="4">
        <v>2.5</v>
      </c>
      <c r="K18" s="5">
        <v>37.5</v>
      </c>
      <c r="L18" s="4">
        <v>1.5</v>
      </c>
      <c r="M18" s="4">
        <v>0.5</v>
      </c>
      <c r="N18" s="4">
        <v>2</v>
      </c>
      <c r="O18" s="4">
        <v>1</v>
      </c>
      <c r="P18" s="4">
        <v>2</v>
      </c>
      <c r="Q18" s="4">
        <v>2</v>
      </c>
      <c r="R18" s="4">
        <v>0.5</v>
      </c>
      <c r="S18" s="4">
        <v>2</v>
      </c>
      <c r="T18" s="4">
        <v>2</v>
      </c>
      <c r="U18" s="4">
        <v>1</v>
      </c>
      <c r="V18" s="4">
        <v>1</v>
      </c>
      <c r="W18" s="4">
        <v>0.5</v>
      </c>
      <c r="X18" s="4">
        <v>2</v>
      </c>
      <c r="Y18" s="5">
        <f t="shared" si="8"/>
        <v>18</v>
      </c>
      <c r="Z18" s="20">
        <f t="shared" si="0"/>
        <v>65.5</v>
      </c>
      <c r="AA18" s="4">
        <v>137</v>
      </c>
      <c r="AB18" s="21">
        <f t="shared" si="1"/>
        <v>47.810218978102192</v>
      </c>
      <c r="AC18" s="4">
        <v>6</v>
      </c>
      <c r="AD18" s="4">
        <v>6</v>
      </c>
      <c r="AE18" s="5">
        <f t="shared" si="2"/>
        <v>12</v>
      </c>
      <c r="AF18" s="4">
        <v>10</v>
      </c>
      <c r="AG18" s="4">
        <v>4</v>
      </c>
      <c r="AH18" s="4">
        <v>8</v>
      </c>
      <c r="AI18" s="4">
        <v>1</v>
      </c>
      <c r="AJ18" s="4">
        <v>9</v>
      </c>
      <c r="AK18" s="5">
        <f t="shared" si="3"/>
        <v>32</v>
      </c>
      <c r="AL18" s="4">
        <v>3</v>
      </c>
      <c r="AM18" s="4">
        <v>-1</v>
      </c>
      <c r="AN18" s="4">
        <v>1.5</v>
      </c>
      <c r="AO18" s="23">
        <f t="shared" si="4"/>
        <v>3.5</v>
      </c>
      <c r="AP18" s="20">
        <f t="shared" si="5"/>
        <v>47.5</v>
      </c>
      <c r="AQ18" s="4">
        <v>120</v>
      </c>
      <c r="AR18" s="21">
        <f t="shared" si="6"/>
        <v>39.583333333333336</v>
      </c>
      <c r="AS18" s="24">
        <f t="shared" si="7"/>
        <v>43.696776155717764</v>
      </c>
      <c r="AT18" s="25"/>
    </row>
    <row r="19" spans="1:46" ht="14.4">
      <c r="A19" s="17" t="s">
        <v>93</v>
      </c>
      <c r="B19" s="18" t="s">
        <v>94</v>
      </c>
      <c r="C19" s="19" t="s">
        <v>58</v>
      </c>
      <c r="D19" s="19" t="s">
        <v>59</v>
      </c>
      <c r="E19" s="5">
        <v>9</v>
      </c>
      <c r="F19" s="4">
        <v>12</v>
      </c>
      <c r="G19" s="4">
        <v>9.5</v>
      </c>
      <c r="H19" s="4">
        <v>5.5</v>
      </c>
      <c r="I19" s="4">
        <v>10</v>
      </c>
      <c r="J19" s="4">
        <v>3.5</v>
      </c>
      <c r="K19" s="5">
        <v>39.5</v>
      </c>
      <c r="L19" s="4">
        <v>2</v>
      </c>
      <c r="M19" s="4">
        <v>0.5</v>
      </c>
      <c r="N19" s="4">
        <v>3</v>
      </c>
      <c r="O19" s="4">
        <v>1</v>
      </c>
      <c r="P19" s="4">
        <v>1</v>
      </c>
      <c r="Q19" s="4">
        <v>1.5</v>
      </c>
      <c r="R19" s="4">
        <v>1</v>
      </c>
      <c r="S19" s="4">
        <v>1</v>
      </c>
      <c r="T19" s="4">
        <v>1</v>
      </c>
      <c r="U19" s="4">
        <v>1.5</v>
      </c>
      <c r="V19" s="4">
        <v>0.5</v>
      </c>
      <c r="W19" s="4">
        <v>1.5</v>
      </c>
      <c r="X19" s="4">
        <v>2</v>
      </c>
      <c r="Y19" s="5">
        <f t="shared" si="8"/>
        <v>17.5</v>
      </c>
      <c r="Z19" s="20">
        <f t="shared" si="0"/>
        <v>66</v>
      </c>
      <c r="AA19" s="4">
        <v>137</v>
      </c>
      <c r="AB19" s="21">
        <f t="shared" si="1"/>
        <v>48.175182481751825</v>
      </c>
      <c r="AC19" s="4">
        <v>3</v>
      </c>
      <c r="AD19" s="4">
        <v>3</v>
      </c>
      <c r="AE19" s="5">
        <f t="shared" si="2"/>
        <v>6</v>
      </c>
      <c r="AF19" s="4">
        <v>2</v>
      </c>
      <c r="AG19" s="4">
        <v>3.5</v>
      </c>
      <c r="AH19" s="4">
        <v>8</v>
      </c>
      <c r="AI19" s="4">
        <v>0</v>
      </c>
      <c r="AJ19" s="4">
        <v>12</v>
      </c>
      <c r="AK19" s="5">
        <f t="shared" si="3"/>
        <v>25.5</v>
      </c>
      <c r="AL19" s="4">
        <v>1</v>
      </c>
      <c r="AM19" s="4">
        <v>1</v>
      </c>
      <c r="AN19" s="4">
        <v>1.5</v>
      </c>
      <c r="AO19" s="23">
        <f t="shared" si="4"/>
        <v>3.5</v>
      </c>
      <c r="AP19" s="20">
        <f t="shared" si="5"/>
        <v>35</v>
      </c>
      <c r="AQ19" s="4">
        <v>120</v>
      </c>
      <c r="AR19" s="21">
        <f t="shared" si="6"/>
        <v>29.166666666666668</v>
      </c>
      <c r="AS19" s="24">
        <f t="shared" si="7"/>
        <v>38.670924574209245</v>
      </c>
      <c r="AT19" s="25"/>
    </row>
    <row r="20" spans="1:46" ht="14.4">
      <c r="A20" s="17" t="s">
        <v>95</v>
      </c>
      <c r="B20" s="18" t="s">
        <v>96</v>
      </c>
      <c r="C20" s="19" t="s">
        <v>97</v>
      </c>
      <c r="D20" s="19" t="s">
        <v>98</v>
      </c>
      <c r="E20" s="5">
        <v>5</v>
      </c>
      <c r="F20" s="4">
        <v>10</v>
      </c>
      <c r="G20" s="4">
        <v>9</v>
      </c>
      <c r="H20" s="4">
        <v>7.5</v>
      </c>
      <c r="I20" s="4">
        <v>8</v>
      </c>
      <c r="J20" s="4">
        <v>3</v>
      </c>
      <c r="K20" s="5">
        <v>36.5</v>
      </c>
      <c r="L20" s="4">
        <v>0.5</v>
      </c>
      <c r="M20" s="4">
        <v>0.5</v>
      </c>
      <c r="N20" s="4">
        <v>2</v>
      </c>
      <c r="O20" s="4">
        <v>2</v>
      </c>
      <c r="P20" s="4">
        <v>0.5</v>
      </c>
      <c r="Q20" s="4">
        <v>0.5</v>
      </c>
      <c r="R20" s="4">
        <v>0.5</v>
      </c>
      <c r="S20" s="4">
        <v>3</v>
      </c>
      <c r="T20" s="4">
        <v>1.5</v>
      </c>
      <c r="U20" s="4">
        <v>1.5</v>
      </c>
      <c r="V20" s="4">
        <v>2</v>
      </c>
      <c r="W20" s="4">
        <v>2.5</v>
      </c>
      <c r="X20" s="4">
        <v>0.5</v>
      </c>
      <c r="Y20" s="5">
        <f t="shared" si="8"/>
        <v>17.5</v>
      </c>
      <c r="Z20" s="20">
        <f t="shared" si="0"/>
        <v>59</v>
      </c>
      <c r="AA20" s="4">
        <v>137</v>
      </c>
      <c r="AB20" s="21">
        <f t="shared" si="1"/>
        <v>43.065693430656928</v>
      </c>
      <c r="AC20" s="4">
        <v>5</v>
      </c>
      <c r="AD20" s="4">
        <v>5</v>
      </c>
      <c r="AE20" s="5">
        <f t="shared" si="2"/>
        <v>10</v>
      </c>
      <c r="AF20" s="4">
        <v>9</v>
      </c>
      <c r="AG20" s="4">
        <v>4.5</v>
      </c>
      <c r="AH20" s="4">
        <v>4</v>
      </c>
      <c r="AI20" s="4">
        <v>1</v>
      </c>
      <c r="AJ20" s="4">
        <v>6</v>
      </c>
      <c r="AK20" s="5">
        <f t="shared" si="3"/>
        <v>24.5</v>
      </c>
      <c r="AL20" s="4">
        <v>3</v>
      </c>
      <c r="AM20" s="4">
        <v>2</v>
      </c>
      <c r="AN20" s="4">
        <v>2.5</v>
      </c>
      <c r="AO20" s="23">
        <f t="shared" si="4"/>
        <v>7.5</v>
      </c>
      <c r="AP20" s="20">
        <f t="shared" si="5"/>
        <v>42</v>
      </c>
      <c r="AQ20" s="4">
        <v>120</v>
      </c>
      <c r="AR20" s="21">
        <f t="shared" si="6"/>
        <v>35</v>
      </c>
      <c r="AS20" s="24">
        <f t="shared" si="7"/>
        <v>39.032846715328461</v>
      </c>
      <c r="AT20" s="25"/>
    </row>
    <row r="21" spans="1:46" ht="15.75" customHeight="1">
      <c r="A21" s="17" t="s">
        <v>99</v>
      </c>
      <c r="B21" s="18" t="s">
        <v>100</v>
      </c>
      <c r="C21" s="19" t="s">
        <v>101</v>
      </c>
      <c r="D21" s="19" t="s">
        <v>102</v>
      </c>
      <c r="E21" s="5">
        <v>9</v>
      </c>
      <c r="F21" s="4">
        <v>8</v>
      </c>
      <c r="G21" s="4">
        <v>10</v>
      </c>
      <c r="H21" s="4">
        <v>8.5</v>
      </c>
      <c r="I21" s="4">
        <v>8</v>
      </c>
      <c r="J21" s="4">
        <v>3.5</v>
      </c>
      <c r="K21" s="5">
        <v>37</v>
      </c>
      <c r="L21" s="4">
        <v>0.5</v>
      </c>
      <c r="M21" s="4">
        <v>1</v>
      </c>
      <c r="N21" s="4">
        <v>1.5</v>
      </c>
      <c r="O21" s="4">
        <v>0.5</v>
      </c>
      <c r="P21" s="4">
        <v>0.5</v>
      </c>
      <c r="Q21" s="4">
        <v>1.5</v>
      </c>
      <c r="R21" s="4">
        <v>0.5</v>
      </c>
      <c r="S21" s="4">
        <v>2</v>
      </c>
      <c r="T21" s="4">
        <v>2.5</v>
      </c>
      <c r="U21" s="4">
        <v>2</v>
      </c>
      <c r="V21" s="4">
        <v>2</v>
      </c>
      <c r="W21" s="4">
        <v>1</v>
      </c>
      <c r="X21" s="4">
        <v>1</v>
      </c>
      <c r="Y21" s="5">
        <f t="shared" si="8"/>
        <v>16.5</v>
      </c>
      <c r="Z21" s="20">
        <f t="shared" si="0"/>
        <v>62.5</v>
      </c>
      <c r="AA21" s="4">
        <v>137</v>
      </c>
      <c r="AB21" s="21">
        <f t="shared" si="1"/>
        <v>45.620437956204377</v>
      </c>
      <c r="AC21" s="4">
        <v>4</v>
      </c>
      <c r="AD21" s="4">
        <v>10</v>
      </c>
      <c r="AE21" s="5">
        <f t="shared" si="2"/>
        <v>14</v>
      </c>
      <c r="AF21" s="4">
        <v>4.5</v>
      </c>
      <c r="AG21" s="4">
        <v>0</v>
      </c>
      <c r="AH21" s="4">
        <v>8</v>
      </c>
      <c r="AI21" s="4">
        <v>1</v>
      </c>
      <c r="AJ21" s="4">
        <v>9</v>
      </c>
      <c r="AK21" s="5">
        <f t="shared" si="3"/>
        <v>22.5</v>
      </c>
      <c r="AL21" s="4">
        <v>6</v>
      </c>
      <c r="AM21" s="4">
        <v>3</v>
      </c>
      <c r="AN21" s="4">
        <v>4</v>
      </c>
      <c r="AO21" s="23">
        <f t="shared" si="4"/>
        <v>13</v>
      </c>
      <c r="AP21" s="20">
        <f t="shared" si="5"/>
        <v>49.5</v>
      </c>
      <c r="AQ21" s="4">
        <v>120</v>
      </c>
      <c r="AR21" s="21">
        <f t="shared" si="6"/>
        <v>41.25</v>
      </c>
      <c r="AS21" s="24">
        <f t="shared" si="7"/>
        <v>43.435218978102185</v>
      </c>
      <c r="AT21" s="25"/>
    </row>
    <row r="22" spans="1:46" ht="15.75" customHeight="1">
      <c r="A22" s="17" t="s">
        <v>103</v>
      </c>
      <c r="B22" s="18" t="s">
        <v>104</v>
      </c>
      <c r="C22" s="19" t="s">
        <v>58</v>
      </c>
      <c r="D22" s="19" t="s">
        <v>105</v>
      </c>
      <c r="E22" s="5">
        <v>7</v>
      </c>
      <c r="F22" s="4">
        <v>10</v>
      </c>
      <c r="G22" s="4">
        <v>6.5</v>
      </c>
      <c r="H22" s="4">
        <v>5.5</v>
      </c>
      <c r="I22" s="4">
        <v>6.5</v>
      </c>
      <c r="J22" s="4">
        <v>2</v>
      </c>
      <c r="K22" s="5">
        <f>F22+G22+H22+I22+J22</f>
        <v>30.5</v>
      </c>
      <c r="L22" s="4">
        <v>1</v>
      </c>
      <c r="M22" s="4">
        <v>1</v>
      </c>
      <c r="N22" s="4">
        <v>1.5</v>
      </c>
      <c r="O22" s="4">
        <v>1</v>
      </c>
      <c r="P22" s="4">
        <v>0.5</v>
      </c>
      <c r="Q22" s="4">
        <v>1</v>
      </c>
      <c r="R22" s="4">
        <v>3</v>
      </c>
      <c r="S22" s="4">
        <v>1</v>
      </c>
      <c r="T22" s="4">
        <v>1.5</v>
      </c>
      <c r="U22" s="4">
        <v>0</v>
      </c>
      <c r="V22" s="4">
        <v>1</v>
      </c>
      <c r="W22" s="4">
        <v>1</v>
      </c>
      <c r="X22" s="4">
        <v>0</v>
      </c>
      <c r="Y22" s="5">
        <f t="shared" si="8"/>
        <v>13.5</v>
      </c>
      <c r="Z22" s="20">
        <f t="shared" si="0"/>
        <v>51</v>
      </c>
      <c r="AA22" s="4">
        <v>137</v>
      </c>
      <c r="AB22" s="21">
        <f t="shared" si="1"/>
        <v>37.226277372262771</v>
      </c>
      <c r="AC22" s="4">
        <v>0</v>
      </c>
      <c r="AD22" s="4">
        <v>0</v>
      </c>
      <c r="AE22" s="5">
        <f t="shared" si="2"/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5">
        <f t="shared" si="3"/>
        <v>0</v>
      </c>
      <c r="AL22" s="4">
        <v>0</v>
      </c>
      <c r="AM22" s="4">
        <v>0</v>
      </c>
      <c r="AN22" s="4">
        <v>0</v>
      </c>
      <c r="AO22" s="23">
        <f t="shared" si="4"/>
        <v>0</v>
      </c>
      <c r="AP22" s="20">
        <f t="shared" si="5"/>
        <v>0</v>
      </c>
      <c r="AQ22" s="4">
        <v>120</v>
      </c>
      <c r="AR22" s="21">
        <f t="shared" si="6"/>
        <v>0</v>
      </c>
      <c r="AS22" s="24">
        <f t="shared" si="7"/>
        <v>18.613138686131386</v>
      </c>
      <c r="AT22" s="25"/>
    </row>
    <row r="23" spans="1:46" ht="15.75" customHeight="1">
      <c r="A23" s="7" t="s">
        <v>106</v>
      </c>
      <c r="B23" s="26" t="s">
        <v>107</v>
      </c>
      <c r="C23" s="27" t="s">
        <v>108</v>
      </c>
      <c r="D23" s="27" t="s">
        <v>109</v>
      </c>
      <c r="E23" s="10">
        <v>12</v>
      </c>
      <c r="F23" s="11">
        <v>10</v>
      </c>
      <c r="G23" s="11">
        <v>9.5</v>
      </c>
      <c r="H23" s="11">
        <v>8.5</v>
      </c>
      <c r="I23" s="11">
        <v>7.5</v>
      </c>
      <c r="J23" s="11">
        <v>3</v>
      </c>
      <c r="K23" s="10">
        <v>37.5</v>
      </c>
      <c r="L23" s="11">
        <v>1</v>
      </c>
      <c r="M23" s="11">
        <v>1</v>
      </c>
      <c r="N23" s="11">
        <v>3</v>
      </c>
      <c r="O23" s="11">
        <v>2</v>
      </c>
      <c r="P23" s="11">
        <v>1</v>
      </c>
      <c r="Q23" s="11">
        <v>1.5</v>
      </c>
      <c r="R23" s="11">
        <v>3</v>
      </c>
      <c r="S23" s="11">
        <v>3</v>
      </c>
      <c r="T23" s="11">
        <v>2.5</v>
      </c>
      <c r="U23" s="11">
        <v>2</v>
      </c>
      <c r="V23" s="11">
        <v>1</v>
      </c>
      <c r="W23" s="11">
        <v>0.5</v>
      </c>
      <c r="X23" s="11">
        <v>2.5</v>
      </c>
      <c r="Y23" s="10">
        <f t="shared" si="8"/>
        <v>24</v>
      </c>
      <c r="Z23" s="12">
        <f t="shared" si="0"/>
        <v>73.5</v>
      </c>
      <c r="AA23" s="11">
        <v>137</v>
      </c>
      <c r="AB23" s="13">
        <f t="shared" si="1"/>
        <v>53.649635036496349</v>
      </c>
      <c r="AC23" s="11">
        <v>3</v>
      </c>
      <c r="AD23" s="11">
        <v>5</v>
      </c>
      <c r="AE23" s="10">
        <f t="shared" si="2"/>
        <v>8</v>
      </c>
      <c r="AF23" s="11">
        <v>10</v>
      </c>
      <c r="AG23" s="11">
        <v>4</v>
      </c>
      <c r="AH23" s="11">
        <v>8</v>
      </c>
      <c r="AI23" s="11">
        <v>1</v>
      </c>
      <c r="AJ23" s="11">
        <v>9</v>
      </c>
      <c r="AK23" s="10">
        <f t="shared" si="3"/>
        <v>32</v>
      </c>
      <c r="AL23" s="11">
        <v>13</v>
      </c>
      <c r="AM23" s="11">
        <v>-1</v>
      </c>
      <c r="AN23" s="11">
        <v>3</v>
      </c>
      <c r="AO23" s="14">
        <f t="shared" si="4"/>
        <v>15</v>
      </c>
      <c r="AP23" s="12">
        <f t="shared" si="5"/>
        <v>55</v>
      </c>
      <c r="AQ23" s="11">
        <v>120</v>
      </c>
      <c r="AR23" s="13">
        <f t="shared" si="6"/>
        <v>45.833333333333336</v>
      </c>
      <c r="AS23" s="15">
        <f t="shared" si="7"/>
        <v>49.741484184914839</v>
      </c>
      <c r="AT23" s="28" t="s">
        <v>39</v>
      </c>
    </row>
    <row r="24" spans="1:46" ht="15.75" customHeight="1">
      <c r="A24" s="29" t="s">
        <v>110</v>
      </c>
      <c r="B24" s="30" t="s">
        <v>111</v>
      </c>
      <c r="C24" s="31" t="s">
        <v>62</v>
      </c>
      <c r="D24" s="39"/>
      <c r="E24" s="32">
        <v>14</v>
      </c>
      <c r="F24" s="33">
        <v>10.5</v>
      </c>
      <c r="G24" s="33">
        <v>11</v>
      </c>
      <c r="H24" s="33">
        <v>10.5</v>
      </c>
      <c r="I24" s="33">
        <v>9</v>
      </c>
      <c r="J24" s="33">
        <v>2</v>
      </c>
      <c r="K24" s="32">
        <f t="shared" ref="K24:K25" si="9">F24+G24+H24+I24+J24</f>
        <v>43</v>
      </c>
      <c r="L24" s="33">
        <v>2</v>
      </c>
      <c r="M24" s="33">
        <v>1.5</v>
      </c>
      <c r="N24" s="33">
        <v>3</v>
      </c>
      <c r="O24" s="33">
        <v>2</v>
      </c>
      <c r="P24" s="33">
        <v>2</v>
      </c>
      <c r="Q24" s="33">
        <v>2</v>
      </c>
      <c r="R24" s="33">
        <v>2</v>
      </c>
      <c r="S24" s="33">
        <v>0.5</v>
      </c>
      <c r="T24" s="33">
        <v>2</v>
      </c>
      <c r="U24" s="33">
        <v>3</v>
      </c>
      <c r="V24" s="33">
        <v>3</v>
      </c>
      <c r="W24" s="33">
        <v>2</v>
      </c>
      <c r="X24" s="33">
        <v>2</v>
      </c>
      <c r="Y24" s="32">
        <f t="shared" si="8"/>
        <v>27</v>
      </c>
      <c r="Z24" s="34">
        <f t="shared" si="0"/>
        <v>84</v>
      </c>
      <c r="AA24" s="33">
        <v>137</v>
      </c>
      <c r="AB24" s="35">
        <f t="shared" si="1"/>
        <v>61.313868613138688</v>
      </c>
      <c r="AC24" s="33">
        <v>7</v>
      </c>
      <c r="AD24" s="33">
        <v>11</v>
      </c>
      <c r="AE24" s="32">
        <f t="shared" si="2"/>
        <v>18</v>
      </c>
      <c r="AF24" s="33">
        <v>10</v>
      </c>
      <c r="AG24" s="33">
        <v>6</v>
      </c>
      <c r="AH24" s="33">
        <v>6.5</v>
      </c>
      <c r="AI24" s="33">
        <v>1</v>
      </c>
      <c r="AJ24" s="33">
        <v>3.5</v>
      </c>
      <c r="AK24" s="32">
        <f t="shared" si="3"/>
        <v>27</v>
      </c>
      <c r="AL24" s="33">
        <v>16</v>
      </c>
      <c r="AM24" s="33">
        <v>-1</v>
      </c>
      <c r="AN24" s="33">
        <v>4</v>
      </c>
      <c r="AO24" s="36">
        <f t="shared" si="4"/>
        <v>19</v>
      </c>
      <c r="AP24" s="34">
        <f t="shared" si="5"/>
        <v>64</v>
      </c>
      <c r="AQ24" s="33">
        <v>120</v>
      </c>
      <c r="AR24" s="35">
        <f t="shared" si="6"/>
        <v>53.333333333333336</v>
      </c>
      <c r="AS24" s="37">
        <f t="shared" si="7"/>
        <v>57.323600973236012</v>
      </c>
      <c r="AT24" s="38" t="s">
        <v>77</v>
      </c>
    </row>
    <row r="25" spans="1:46" ht="15.75" customHeight="1">
      <c r="A25" s="17" t="s">
        <v>112</v>
      </c>
      <c r="B25" s="18" t="s">
        <v>113</v>
      </c>
      <c r="C25" s="19" t="s">
        <v>58</v>
      </c>
      <c r="D25" s="19" t="s">
        <v>114</v>
      </c>
      <c r="E25" s="5">
        <v>7</v>
      </c>
      <c r="F25" s="4">
        <v>8.5</v>
      </c>
      <c r="G25" s="4">
        <v>10</v>
      </c>
      <c r="H25" s="4">
        <v>5.5</v>
      </c>
      <c r="I25" s="4">
        <v>7.5</v>
      </c>
      <c r="J25" s="4">
        <v>1.5</v>
      </c>
      <c r="K25" s="5">
        <f t="shared" si="9"/>
        <v>33</v>
      </c>
      <c r="L25" s="4">
        <v>0.5</v>
      </c>
      <c r="M25" s="4">
        <v>1</v>
      </c>
      <c r="N25" s="4">
        <v>3</v>
      </c>
      <c r="O25" s="4">
        <v>1</v>
      </c>
      <c r="P25" s="4">
        <v>0</v>
      </c>
      <c r="Q25" s="4">
        <v>1.5</v>
      </c>
      <c r="R25" s="4">
        <v>1</v>
      </c>
      <c r="S25" s="4">
        <v>3</v>
      </c>
      <c r="T25" s="4">
        <v>1.5</v>
      </c>
      <c r="U25" s="4">
        <v>0.5</v>
      </c>
      <c r="V25" s="4">
        <v>0.5</v>
      </c>
      <c r="W25" s="4">
        <v>2</v>
      </c>
      <c r="X25" s="4">
        <v>2.5</v>
      </c>
      <c r="Y25" s="5">
        <f t="shared" si="8"/>
        <v>18</v>
      </c>
      <c r="Z25" s="20">
        <f t="shared" si="0"/>
        <v>58</v>
      </c>
      <c r="AA25" s="4">
        <v>137</v>
      </c>
      <c r="AB25" s="21">
        <f t="shared" si="1"/>
        <v>42.335766423357661</v>
      </c>
      <c r="AC25" s="4">
        <v>3</v>
      </c>
      <c r="AD25" s="4">
        <v>2</v>
      </c>
      <c r="AE25" s="5">
        <f t="shared" si="2"/>
        <v>5</v>
      </c>
      <c r="AF25" s="4">
        <v>3</v>
      </c>
      <c r="AG25" s="4">
        <v>1.5</v>
      </c>
      <c r="AH25" s="4">
        <v>1</v>
      </c>
      <c r="AI25" s="4">
        <v>1</v>
      </c>
      <c r="AJ25" s="4">
        <v>0</v>
      </c>
      <c r="AK25" s="5">
        <f t="shared" si="3"/>
        <v>6.5</v>
      </c>
      <c r="AL25" s="4">
        <v>5</v>
      </c>
      <c r="AM25" s="4">
        <v>2</v>
      </c>
      <c r="AN25" s="4">
        <v>4</v>
      </c>
      <c r="AO25" s="23">
        <f t="shared" si="4"/>
        <v>11</v>
      </c>
      <c r="AP25" s="20">
        <f t="shared" si="5"/>
        <v>22.5</v>
      </c>
      <c r="AQ25" s="4">
        <v>120</v>
      </c>
      <c r="AR25" s="21">
        <f t="shared" si="6"/>
        <v>18.75</v>
      </c>
      <c r="AS25" s="24">
        <f t="shared" si="7"/>
        <v>30.542883211678831</v>
      </c>
      <c r="AT25" s="25"/>
    </row>
    <row r="26" spans="1:46" ht="15.75" customHeight="1">
      <c r="A26" s="17" t="s">
        <v>115</v>
      </c>
      <c r="B26" s="18" t="s">
        <v>116</v>
      </c>
      <c r="C26" s="19" t="s">
        <v>117</v>
      </c>
      <c r="D26" s="19" t="s">
        <v>118</v>
      </c>
      <c r="E26" s="5">
        <v>5</v>
      </c>
      <c r="F26" s="4">
        <v>7</v>
      </c>
      <c r="G26" s="4">
        <v>9.5</v>
      </c>
      <c r="H26" s="4">
        <v>10</v>
      </c>
      <c r="I26" s="4">
        <v>10.5</v>
      </c>
      <c r="J26" s="4">
        <v>3</v>
      </c>
      <c r="K26" s="5">
        <v>39</v>
      </c>
      <c r="L26" s="4">
        <v>1.5</v>
      </c>
      <c r="M26" s="4">
        <v>1</v>
      </c>
      <c r="N26" s="4">
        <v>1</v>
      </c>
      <c r="O26" s="4">
        <v>1</v>
      </c>
      <c r="P26" s="4">
        <v>0.5</v>
      </c>
      <c r="Q26" s="4">
        <v>0.5</v>
      </c>
      <c r="R26" s="4">
        <v>0.5</v>
      </c>
      <c r="S26" s="4">
        <v>2</v>
      </c>
      <c r="T26" s="4">
        <v>1.5</v>
      </c>
      <c r="U26" s="4">
        <v>1.5</v>
      </c>
      <c r="V26" s="4">
        <v>0</v>
      </c>
      <c r="W26" s="4">
        <v>0</v>
      </c>
      <c r="X26" s="4">
        <v>0.5</v>
      </c>
      <c r="Y26" s="5">
        <f t="shared" si="8"/>
        <v>11.5</v>
      </c>
      <c r="Z26" s="20">
        <f t="shared" si="0"/>
        <v>55.5</v>
      </c>
      <c r="AA26" s="4">
        <v>137</v>
      </c>
      <c r="AB26" s="21">
        <f t="shared" si="1"/>
        <v>40.510948905109487</v>
      </c>
      <c r="AC26" s="4">
        <v>5</v>
      </c>
      <c r="AD26" s="4">
        <v>2</v>
      </c>
      <c r="AE26" s="5">
        <f t="shared" si="2"/>
        <v>7</v>
      </c>
      <c r="AF26" s="4">
        <v>6</v>
      </c>
      <c r="AG26" s="4">
        <v>1.5</v>
      </c>
      <c r="AH26" s="4">
        <v>0</v>
      </c>
      <c r="AI26" s="4">
        <v>1</v>
      </c>
      <c r="AJ26" s="4">
        <v>5</v>
      </c>
      <c r="AK26" s="5">
        <f t="shared" si="3"/>
        <v>13.5</v>
      </c>
      <c r="AL26" s="4">
        <v>2</v>
      </c>
      <c r="AM26" s="4">
        <v>0</v>
      </c>
      <c r="AN26" s="4">
        <v>3.5</v>
      </c>
      <c r="AO26" s="23">
        <f t="shared" si="4"/>
        <v>5.5</v>
      </c>
      <c r="AP26" s="20">
        <f t="shared" si="5"/>
        <v>26</v>
      </c>
      <c r="AQ26" s="4">
        <v>120</v>
      </c>
      <c r="AR26" s="21">
        <f t="shared" si="6"/>
        <v>21.666666666666668</v>
      </c>
      <c r="AS26" s="24">
        <f t="shared" si="7"/>
        <v>31.088807785888079</v>
      </c>
      <c r="AT26" s="25"/>
    </row>
    <row r="27" spans="1:46" ht="15.75" customHeight="1">
      <c r="A27" s="7" t="s">
        <v>119</v>
      </c>
      <c r="B27" s="26" t="s">
        <v>120</v>
      </c>
      <c r="C27" s="27" t="s">
        <v>121</v>
      </c>
      <c r="D27" s="27" t="s">
        <v>85</v>
      </c>
      <c r="E27" s="10">
        <v>11</v>
      </c>
      <c r="F27" s="11">
        <v>11.5</v>
      </c>
      <c r="G27" s="11">
        <v>9.5</v>
      </c>
      <c r="H27" s="11">
        <v>10.5</v>
      </c>
      <c r="I27" s="11">
        <v>8</v>
      </c>
      <c r="J27" s="11">
        <v>3</v>
      </c>
      <c r="K27" s="10">
        <f>F27+G27+H27+I27+J27</f>
        <v>42.5</v>
      </c>
      <c r="L27" s="11">
        <v>1</v>
      </c>
      <c r="M27" s="11">
        <v>2</v>
      </c>
      <c r="N27" s="11">
        <v>1.5</v>
      </c>
      <c r="O27" s="11">
        <v>1</v>
      </c>
      <c r="P27" s="11">
        <v>1</v>
      </c>
      <c r="Q27" s="11">
        <v>2</v>
      </c>
      <c r="R27" s="11">
        <v>1</v>
      </c>
      <c r="S27" s="11">
        <v>2.5</v>
      </c>
      <c r="T27" s="11">
        <v>2.5</v>
      </c>
      <c r="U27" s="11">
        <v>0.5</v>
      </c>
      <c r="V27" s="11">
        <v>1</v>
      </c>
      <c r="W27" s="11">
        <v>3.5</v>
      </c>
      <c r="X27" s="11">
        <v>2.5</v>
      </c>
      <c r="Y27" s="10">
        <f t="shared" si="8"/>
        <v>22</v>
      </c>
      <c r="Z27" s="12">
        <f t="shared" si="0"/>
        <v>75.5</v>
      </c>
      <c r="AA27" s="11">
        <v>137</v>
      </c>
      <c r="AB27" s="13">
        <f t="shared" si="1"/>
        <v>55.109489051094897</v>
      </c>
      <c r="AC27" s="11">
        <v>4</v>
      </c>
      <c r="AD27" s="11">
        <v>6</v>
      </c>
      <c r="AE27" s="10">
        <f t="shared" si="2"/>
        <v>10</v>
      </c>
      <c r="AF27" s="11">
        <v>10</v>
      </c>
      <c r="AG27" s="11">
        <v>3.5</v>
      </c>
      <c r="AH27" s="11">
        <v>8</v>
      </c>
      <c r="AI27" s="11">
        <v>1</v>
      </c>
      <c r="AJ27" s="11">
        <v>14</v>
      </c>
      <c r="AK27" s="10">
        <f t="shared" si="3"/>
        <v>36.5</v>
      </c>
      <c r="AL27" s="11">
        <v>7</v>
      </c>
      <c r="AM27" s="11">
        <v>0</v>
      </c>
      <c r="AN27" s="11">
        <v>2.5</v>
      </c>
      <c r="AO27" s="14">
        <f t="shared" si="4"/>
        <v>9.5</v>
      </c>
      <c r="AP27" s="12">
        <f t="shared" si="5"/>
        <v>56</v>
      </c>
      <c r="AQ27" s="11">
        <v>120</v>
      </c>
      <c r="AR27" s="13">
        <f t="shared" si="6"/>
        <v>46.666666666666664</v>
      </c>
      <c r="AS27" s="15">
        <f t="shared" si="7"/>
        <v>50.888077858880777</v>
      </c>
      <c r="AT27" s="28" t="s">
        <v>39</v>
      </c>
    </row>
    <row r="28" spans="1:46" ht="15.75" customHeight="1">
      <c r="A28" s="17" t="s">
        <v>122</v>
      </c>
      <c r="B28" s="18" t="s">
        <v>123</v>
      </c>
      <c r="C28" s="19" t="s">
        <v>124</v>
      </c>
      <c r="D28" s="19" t="s">
        <v>125</v>
      </c>
      <c r="E28" s="5">
        <v>11</v>
      </c>
      <c r="F28" s="4">
        <v>9</v>
      </c>
      <c r="G28" s="4">
        <v>8</v>
      </c>
      <c r="H28" s="4">
        <v>6.5</v>
      </c>
      <c r="I28" s="4">
        <v>7.5</v>
      </c>
      <c r="J28" s="4">
        <v>2.5</v>
      </c>
      <c r="K28" s="5">
        <v>32.5</v>
      </c>
      <c r="L28" s="4">
        <v>1</v>
      </c>
      <c r="M28" s="4">
        <v>1</v>
      </c>
      <c r="N28" s="4">
        <v>1</v>
      </c>
      <c r="O28" s="4">
        <v>0.5</v>
      </c>
      <c r="P28" s="4">
        <v>0</v>
      </c>
      <c r="Q28" s="4">
        <v>1</v>
      </c>
      <c r="R28" s="4">
        <v>0</v>
      </c>
      <c r="S28" s="4">
        <v>2</v>
      </c>
      <c r="T28" s="4">
        <v>2</v>
      </c>
      <c r="U28" s="4">
        <v>0.5</v>
      </c>
      <c r="V28" s="4">
        <v>0</v>
      </c>
      <c r="W28" s="4">
        <v>0.5</v>
      </c>
      <c r="X28" s="4">
        <v>0</v>
      </c>
      <c r="Y28" s="5">
        <f t="shared" si="8"/>
        <v>9.5</v>
      </c>
      <c r="Z28" s="20">
        <f t="shared" si="0"/>
        <v>53</v>
      </c>
      <c r="AA28" s="4">
        <v>137</v>
      </c>
      <c r="AB28" s="21">
        <f t="shared" si="1"/>
        <v>38.686131386861319</v>
      </c>
      <c r="AC28" s="4">
        <v>6</v>
      </c>
      <c r="AD28" s="4">
        <v>5</v>
      </c>
      <c r="AE28" s="5">
        <f t="shared" si="2"/>
        <v>11</v>
      </c>
      <c r="AF28" s="4">
        <v>10</v>
      </c>
      <c r="AG28" s="4">
        <v>4</v>
      </c>
      <c r="AH28" s="4">
        <v>8</v>
      </c>
      <c r="AI28" s="4">
        <v>1</v>
      </c>
      <c r="AJ28" s="4">
        <v>5</v>
      </c>
      <c r="AK28" s="5">
        <f t="shared" si="3"/>
        <v>28</v>
      </c>
      <c r="AL28" s="4">
        <v>2</v>
      </c>
      <c r="AM28" s="4">
        <v>-1</v>
      </c>
      <c r="AN28" s="4">
        <v>1.5</v>
      </c>
      <c r="AO28" s="23">
        <f t="shared" si="4"/>
        <v>2.5</v>
      </c>
      <c r="AP28" s="20">
        <f t="shared" si="5"/>
        <v>41.5</v>
      </c>
      <c r="AQ28" s="4">
        <v>120</v>
      </c>
      <c r="AR28" s="21">
        <f t="shared" si="6"/>
        <v>34.583333333333336</v>
      </c>
      <c r="AS28" s="24">
        <f t="shared" si="7"/>
        <v>36.634732360097331</v>
      </c>
      <c r="AT28" s="25"/>
    </row>
    <row r="29" spans="1:46" ht="15.75" customHeight="1">
      <c r="A29" s="40"/>
      <c r="B29" s="40"/>
      <c r="C29" s="40"/>
      <c r="D29" s="40"/>
      <c r="AB29" s="41"/>
      <c r="AO29" s="42"/>
    </row>
    <row r="30" spans="1:46" ht="15.75" customHeight="1">
      <c r="A30" s="40"/>
      <c r="B30" s="40"/>
      <c r="C30" s="40"/>
      <c r="D30" s="40"/>
      <c r="AB30" s="41"/>
      <c r="AO30" s="42"/>
    </row>
    <row r="31" spans="1:46" ht="15.75" customHeight="1">
      <c r="A31" s="40"/>
      <c r="B31" s="40"/>
      <c r="C31" s="40"/>
      <c r="D31" s="40"/>
      <c r="AB31" s="41"/>
      <c r="AO31" s="42"/>
    </row>
    <row r="32" spans="1:46" ht="15.75" customHeight="1">
      <c r="A32" s="40"/>
      <c r="B32" s="40"/>
      <c r="C32" s="40"/>
      <c r="D32" s="40"/>
      <c r="AB32" s="41"/>
      <c r="AO32" s="42"/>
    </row>
    <row r="33" spans="1:41" ht="15.75" customHeight="1">
      <c r="A33" s="40"/>
      <c r="B33" s="40"/>
      <c r="C33" s="40"/>
      <c r="D33" s="40"/>
      <c r="AB33" s="41"/>
      <c r="AO33" s="42"/>
    </row>
    <row r="34" spans="1:41" ht="15.75" customHeight="1">
      <c r="AB34" s="41"/>
      <c r="AO34" s="42"/>
    </row>
    <row r="35" spans="1:41" ht="15.75" customHeight="1">
      <c r="AB35" s="41"/>
      <c r="AO35" s="42"/>
    </row>
    <row r="36" spans="1:41" ht="15.75" customHeight="1">
      <c r="AB36" s="41"/>
      <c r="AO36" s="42"/>
    </row>
    <row r="37" spans="1:41" ht="15.75" customHeight="1">
      <c r="AB37" s="41"/>
      <c r="AO37" s="42"/>
    </row>
    <row r="38" spans="1:41" ht="15.75" customHeight="1">
      <c r="AB38" s="41"/>
      <c r="AO38" s="42"/>
    </row>
    <row r="39" spans="1:41" ht="15.75" customHeight="1">
      <c r="AB39" s="41"/>
      <c r="AO39" s="42"/>
    </row>
    <row r="40" spans="1:41" ht="15.75" customHeight="1">
      <c r="AB40" s="41"/>
      <c r="AO40" s="42"/>
    </row>
    <row r="41" spans="1:41" ht="15.75" customHeight="1">
      <c r="AB41" s="41"/>
      <c r="AO41" s="42"/>
    </row>
    <row r="42" spans="1:41" ht="15.75" customHeight="1">
      <c r="AB42" s="41"/>
      <c r="AO42" s="42"/>
    </row>
    <row r="43" spans="1:41" ht="15.75" customHeight="1">
      <c r="AB43" s="41"/>
      <c r="AO43" s="42"/>
    </row>
    <row r="44" spans="1:41" ht="15.75" customHeight="1">
      <c r="AB44" s="41"/>
      <c r="AO44" s="42"/>
    </row>
    <row r="45" spans="1:41" ht="15.75" customHeight="1">
      <c r="AB45" s="41"/>
      <c r="AO45" s="42"/>
    </row>
    <row r="46" spans="1:41" ht="15.75" customHeight="1">
      <c r="AB46" s="41"/>
      <c r="AO46" s="42"/>
    </row>
    <row r="47" spans="1:41" ht="15.75" customHeight="1">
      <c r="AB47" s="41"/>
      <c r="AO47" s="42"/>
    </row>
    <row r="48" spans="1:41" ht="15.75" customHeight="1">
      <c r="AB48" s="41"/>
      <c r="AO48" s="42"/>
    </row>
    <row r="49" spans="28:41" ht="15.75" customHeight="1">
      <c r="AB49" s="41"/>
      <c r="AO49" s="42"/>
    </row>
    <row r="50" spans="28:41" ht="15.75" customHeight="1">
      <c r="AB50" s="41"/>
      <c r="AO50" s="42"/>
    </row>
    <row r="51" spans="28:41" ht="15.75" customHeight="1">
      <c r="AB51" s="41"/>
      <c r="AO51" s="42"/>
    </row>
    <row r="52" spans="28:41" ht="15.75" customHeight="1">
      <c r="AB52" s="41"/>
      <c r="AO52" s="42"/>
    </row>
    <row r="53" spans="28:41" ht="15.75" customHeight="1">
      <c r="AB53" s="41"/>
      <c r="AO53" s="42"/>
    </row>
    <row r="54" spans="28:41" ht="15.75" customHeight="1">
      <c r="AB54" s="41"/>
      <c r="AO54" s="42"/>
    </row>
    <row r="55" spans="28:41" ht="15.75" customHeight="1">
      <c r="AB55" s="41"/>
      <c r="AO55" s="42"/>
    </row>
    <row r="56" spans="28:41" ht="15.75" customHeight="1">
      <c r="AB56" s="41"/>
      <c r="AO56" s="42"/>
    </row>
    <row r="57" spans="28:41" ht="15.75" customHeight="1">
      <c r="AB57" s="41"/>
      <c r="AO57" s="42"/>
    </row>
    <row r="58" spans="28:41" ht="15.75" customHeight="1">
      <c r="AB58" s="41"/>
      <c r="AO58" s="42"/>
    </row>
    <row r="59" spans="28:41" ht="15.75" customHeight="1">
      <c r="AB59" s="41"/>
      <c r="AO59" s="42"/>
    </row>
    <row r="60" spans="28:41" ht="15.75" customHeight="1">
      <c r="AB60" s="41"/>
      <c r="AO60" s="42"/>
    </row>
    <row r="61" spans="28:41" ht="15.75" customHeight="1">
      <c r="AB61" s="41"/>
      <c r="AO61" s="42"/>
    </row>
    <row r="62" spans="28:41" ht="15.75" customHeight="1">
      <c r="AB62" s="41"/>
      <c r="AO62" s="42"/>
    </row>
    <row r="63" spans="28:41" ht="15.75" customHeight="1">
      <c r="AB63" s="41"/>
      <c r="AO63" s="42"/>
    </row>
    <row r="64" spans="28:41" ht="15.75" customHeight="1">
      <c r="AB64" s="41"/>
      <c r="AO64" s="42"/>
    </row>
    <row r="65" spans="28:41" ht="15.75" customHeight="1">
      <c r="AB65" s="41"/>
      <c r="AO65" s="42"/>
    </row>
    <row r="66" spans="28:41" ht="15.75" customHeight="1">
      <c r="AB66" s="41"/>
      <c r="AO66" s="42"/>
    </row>
    <row r="67" spans="28:41" ht="15.75" customHeight="1">
      <c r="AB67" s="41"/>
      <c r="AO67" s="42"/>
    </row>
    <row r="68" spans="28:41" ht="15.75" customHeight="1">
      <c r="AB68" s="41"/>
      <c r="AO68" s="42"/>
    </row>
    <row r="69" spans="28:41" ht="15.75" customHeight="1">
      <c r="AB69" s="41"/>
      <c r="AO69" s="42"/>
    </row>
    <row r="70" spans="28:41" ht="15.75" customHeight="1">
      <c r="AB70" s="41"/>
      <c r="AO70" s="42"/>
    </row>
    <row r="71" spans="28:41" ht="15.75" customHeight="1">
      <c r="AB71" s="41"/>
      <c r="AO71" s="42"/>
    </row>
    <row r="72" spans="28:41" ht="15.75" customHeight="1">
      <c r="AB72" s="41"/>
      <c r="AO72" s="42"/>
    </row>
    <row r="73" spans="28:41" ht="15.75" customHeight="1">
      <c r="AB73" s="41"/>
      <c r="AO73" s="42"/>
    </row>
    <row r="74" spans="28:41" ht="15.75" customHeight="1">
      <c r="AB74" s="41"/>
      <c r="AO74" s="42"/>
    </row>
    <row r="75" spans="28:41" ht="15.75" customHeight="1">
      <c r="AB75" s="41"/>
      <c r="AO75" s="42"/>
    </row>
    <row r="76" spans="28:41" ht="15.75" customHeight="1">
      <c r="AB76" s="41"/>
      <c r="AO76" s="42"/>
    </row>
    <row r="77" spans="28:41" ht="15.75" customHeight="1">
      <c r="AB77" s="41"/>
      <c r="AO77" s="42"/>
    </row>
    <row r="78" spans="28:41" ht="15.75" customHeight="1">
      <c r="AB78" s="41"/>
      <c r="AO78" s="42"/>
    </row>
    <row r="79" spans="28:41" ht="15.75" customHeight="1">
      <c r="AB79" s="41"/>
      <c r="AO79" s="42"/>
    </row>
    <row r="80" spans="28:41" ht="15.75" customHeight="1">
      <c r="AB80" s="41"/>
      <c r="AO80" s="42"/>
    </row>
    <row r="81" spans="28:41" ht="15.75" customHeight="1">
      <c r="AB81" s="41"/>
      <c r="AO81" s="42"/>
    </row>
    <row r="82" spans="28:41" ht="15.75" customHeight="1">
      <c r="AB82" s="41"/>
      <c r="AO82" s="42"/>
    </row>
    <row r="83" spans="28:41" ht="15.75" customHeight="1">
      <c r="AB83" s="41"/>
      <c r="AO83" s="42"/>
    </row>
    <row r="84" spans="28:41" ht="15.75" customHeight="1">
      <c r="AB84" s="41"/>
      <c r="AO84" s="42"/>
    </row>
    <row r="85" spans="28:41" ht="15.75" customHeight="1">
      <c r="AB85" s="41"/>
      <c r="AO85" s="42"/>
    </row>
    <row r="86" spans="28:41" ht="15.75" customHeight="1">
      <c r="AB86" s="41"/>
      <c r="AO86" s="42"/>
    </row>
    <row r="87" spans="28:41" ht="15.75" customHeight="1">
      <c r="AB87" s="41"/>
      <c r="AO87" s="42"/>
    </row>
    <row r="88" spans="28:41" ht="15.75" customHeight="1">
      <c r="AB88" s="41"/>
      <c r="AO88" s="42"/>
    </row>
    <row r="89" spans="28:41" ht="15.75" customHeight="1">
      <c r="AB89" s="41"/>
      <c r="AO89" s="42"/>
    </row>
    <row r="90" spans="28:41" ht="15.75" customHeight="1">
      <c r="AB90" s="41"/>
      <c r="AO90" s="42"/>
    </row>
    <row r="91" spans="28:41" ht="15.75" customHeight="1">
      <c r="AB91" s="41"/>
      <c r="AO91" s="42"/>
    </row>
    <row r="92" spans="28:41" ht="15.75" customHeight="1">
      <c r="AB92" s="41"/>
      <c r="AO92" s="42"/>
    </row>
    <row r="93" spans="28:41" ht="15.75" customHeight="1">
      <c r="AB93" s="41"/>
      <c r="AO93" s="42"/>
    </row>
    <row r="94" spans="28:41" ht="15.75" customHeight="1">
      <c r="AB94" s="41"/>
      <c r="AO94" s="42"/>
    </row>
    <row r="95" spans="28:41" ht="15.75" customHeight="1">
      <c r="AB95" s="41"/>
      <c r="AO95" s="42"/>
    </row>
    <row r="96" spans="28:41" ht="15.75" customHeight="1">
      <c r="AB96" s="41"/>
      <c r="AO96" s="42"/>
    </row>
    <row r="97" spans="28:41" ht="15.75" customHeight="1">
      <c r="AB97" s="41"/>
      <c r="AO97" s="42"/>
    </row>
    <row r="98" spans="28:41" ht="15.75" customHeight="1">
      <c r="AB98" s="41"/>
      <c r="AO98" s="42"/>
    </row>
    <row r="99" spans="28:41" ht="15.75" customHeight="1">
      <c r="AB99" s="41"/>
      <c r="AO99" s="42"/>
    </row>
    <row r="100" spans="28:41" ht="15.75" customHeight="1">
      <c r="AB100" s="41"/>
      <c r="AO100" s="42"/>
    </row>
    <row r="101" spans="28:41" ht="15.75" customHeight="1">
      <c r="AB101" s="41"/>
      <c r="AO101" s="42"/>
    </row>
    <row r="102" spans="28:41" ht="15.75" customHeight="1">
      <c r="AB102" s="41"/>
      <c r="AO102" s="42"/>
    </row>
    <row r="103" spans="28:41" ht="15.75" customHeight="1">
      <c r="AB103" s="41"/>
      <c r="AO103" s="42"/>
    </row>
    <row r="104" spans="28:41" ht="15.75" customHeight="1">
      <c r="AB104" s="41"/>
      <c r="AO104" s="42"/>
    </row>
    <row r="105" spans="28:41" ht="15.75" customHeight="1">
      <c r="AB105" s="41"/>
      <c r="AO105" s="42"/>
    </row>
    <row r="106" spans="28:41" ht="15.75" customHeight="1">
      <c r="AB106" s="41"/>
      <c r="AO106" s="42"/>
    </row>
    <row r="107" spans="28:41" ht="15.75" customHeight="1">
      <c r="AB107" s="41"/>
      <c r="AO107" s="42"/>
    </row>
    <row r="108" spans="28:41" ht="15.75" customHeight="1">
      <c r="AB108" s="41"/>
      <c r="AO108" s="42"/>
    </row>
    <row r="109" spans="28:41" ht="15.75" customHeight="1">
      <c r="AB109" s="41"/>
      <c r="AO109" s="42"/>
    </row>
    <row r="110" spans="28:41" ht="15.75" customHeight="1">
      <c r="AB110" s="41"/>
      <c r="AO110" s="42"/>
    </row>
    <row r="111" spans="28:41" ht="15.75" customHeight="1">
      <c r="AB111" s="41"/>
      <c r="AO111" s="42"/>
    </row>
    <row r="112" spans="28:41" ht="15.75" customHeight="1">
      <c r="AB112" s="41"/>
      <c r="AO112" s="42"/>
    </row>
    <row r="113" spans="28:41" ht="15.75" customHeight="1">
      <c r="AB113" s="41"/>
      <c r="AO113" s="42"/>
    </row>
    <row r="114" spans="28:41" ht="15.75" customHeight="1">
      <c r="AB114" s="41"/>
      <c r="AO114" s="42"/>
    </row>
    <row r="115" spans="28:41" ht="15.75" customHeight="1">
      <c r="AB115" s="41"/>
      <c r="AO115" s="42"/>
    </row>
    <row r="116" spans="28:41" ht="15.75" customHeight="1">
      <c r="AB116" s="41"/>
      <c r="AO116" s="42"/>
    </row>
    <row r="117" spans="28:41" ht="15.75" customHeight="1">
      <c r="AB117" s="41"/>
      <c r="AO117" s="42"/>
    </row>
    <row r="118" spans="28:41" ht="15.75" customHeight="1">
      <c r="AB118" s="41"/>
      <c r="AO118" s="42"/>
    </row>
    <row r="119" spans="28:41" ht="15.75" customHeight="1">
      <c r="AB119" s="41"/>
      <c r="AO119" s="42"/>
    </row>
    <row r="120" spans="28:41" ht="15.75" customHeight="1">
      <c r="AB120" s="41"/>
      <c r="AO120" s="42"/>
    </row>
    <row r="121" spans="28:41" ht="15.75" customHeight="1">
      <c r="AB121" s="41"/>
      <c r="AO121" s="42"/>
    </row>
    <row r="122" spans="28:41" ht="15.75" customHeight="1">
      <c r="AB122" s="41"/>
      <c r="AO122" s="42"/>
    </row>
    <row r="123" spans="28:41" ht="15.75" customHeight="1">
      <c r="AB123" s="41"/>
      <c r="AO123" s="42"/>
    </row>
    <row r="124" spans="28:41" ht="15.75" customHeight="1">
      <c r="AB124" s="41"/>
      <c r="AO124" s="42"/>
    </row>
    <row r="125" spans="28:41" ht="15.75" customHeight="1">
      <c r="AB125" s="41"/>
      <c r="AO125" s="42"/>
    </row>
    <row r="126" spans="28:41" ht="15.75" customHeight="1">
      <c r="AB126" s="41"/>
      <c r="AO126" s="42"/>
    </row>
    <row r="127" spans="28:41" ht="15.75" customHeight="1">
      <c r="AB127" s="41"/>
      <c r="AO127" s="42"/>
    </row>
    <row r="128" spans="28:41" ht="15.75" customHeight="1">
      <c r="AB128" s="41"/>
      <c r="AO128" s="42"/>
    </row>
    <row r="129" spans="28:41" ht="15.75" customHeight="1">
      <c r="AB129" s="41"/>
      <c r="AO129" s="42"/>
    </row>
    <row r="130" spans="28:41" ht="15.75" customHeight="1">
      <c r="AB130" s="41"/>
      <c r="AO130" s="42"/>
    </row>
    <row r="131" spans="28:41" ht="15.75" customHeight="1">
      <c r="AB131" s="41"/>
      <c r="AO131" s="42"/>
    </row>
    <row r="132" spans="28:41" ht="15.75" customHeight="1">
      <c r="AB132" s="41"/>
      <c r="AO132" s="42"/>
    </row>
    <row r="133" spans="28:41" ht="15.75" customHeight="1">
      <c r="AB133" s="41"/>
      <c r="AO133" s="42"/>
    </row>
    <row r="134" spans="28:41" ht="15.75" customHeight="1">
      <c r="AB134" s="41"/>
      <c r="AO134" s="42"/>
    </row>
    <row r="135" spans="28:41" ht="15.75" customHeight="1">
      <c r="AB135" s="41"/>
      <c r="AO135" s="42"/>
    </row>
    <row r="136" spans="28:41" ht="15.75" customHeight="1">
      <c r="AB136" s="41"/>
      <c r="AO136" s="42"/>
    </row>
    <row r="137" spans="28:41" ht="15.75" customHeight="1">
      <c r="AB137" s="41"/>
      <c r="AO137" s="42"/>
    </row>
    <row r="138" spans="28:41" ht="15.75" customHeight="1">
      <c r="AB138" s="41"/>
      <c r="AO138" s="42"/>
    </row>
    <row r="139" spans="28:41" ht="15.75" customHeight="1">
      <c r="AB139" s="41"/>
      <c r="AO139" s="42"/>
    </row>
    <row r="140" spans="28:41" ht="15.75" customHeight="1">
      <c r="AB140" s="41"/>
      <c r="AO140" s="42"/>
    </row>
    <row r="141" spans="28:41" ht="15.75" customHeight="1">
      <c r="AB141" s="41"/>
      <c r="AO141" s="42"/>
    </row>
    <row r="142" spans="28:41" ht="15.75" customHeight="1">
      <c r="AB142" s="41"/>
      <c r="AO142" s="42"/>
    </row>
    <row r="143" spans="28:41" ht="15.75" customHeight="1">
      <c r="AB143" s="41"/>
      <c r="AO143" s="42"/>
    </row>
    <row r="144" spans="28:41" ht="15.75" customHeight="1">
      <c r="AB144" s="41"/>
      <c r="AO144" s="42"/>
    </row>
    <row r="145" spans="28:41" ht="15.75" customHeight="1">
      <c r="AB145" s="41"/>
      <c r="AO145" s="42"/>
    </row>
    <row r="146" spans="28:41" ht="15.75" customHeight="1">
      <c r="AB146" s="41"/>
      <c r="AO146" s="42"/>
    </row>
    <row r="147" spans="28:41" ht="15.75" customHeight="1">
      <c r="AB147" s="41"/>
      <c r="AO147" s="42"/>
    </row>
    <row r="148" spans="28:41" ht="15.75" customHeight="1">
      <c r="AB148" s="41"/>
      <c r="AO148" s="42"/>
    </row>
    <row r="149" spans="28:41" ht="15.75" customHeight="1">
      <c r="AB149" s="41"/>
      <c r="AO149" s="42"/>
    </row>
    <row r="150" spans="28:41" ht="15.75" customHeight="1">
      <c r="AB150" s="41"/>
      <c r="AO150" s="42"/>
    </row>
    <row r="151" spans="28:41" ht="15.75" customHeight="1">
      <c r="AB151" s="41"/>
      <c r="AO151" s="42"/>
    </row>
    <row r="152" spans="28:41" ht="15.75" customHeight="1">
      <c r="AB152" s="41"/>
      <c r="AO152" s="42"/>
    </row>
    <row r="153" spans="28:41" ht="15.75" customHeight="1">
      <c r="AB153" s="41"/>
      <c r="AO153" s="42"/>
    </row>
    <row r="154" spans="28:41" ht="15.75" customHeight="1">
      <c r="AB154" s="41"/>
      <c r="AO154" s="42"/>
    </row>
    <row r="155" spans="28:41" ht="15.75" customHeight="1">
      <c r="AB155" s="41"/>
      <c r="AO155" s="42"/>
    </row>
    <row r="156" spans="28:41" ht="15.75" customHeight="1">
      <c r="AB156" s="41"/>
      <c r="AO156" s="42"/>
    </row>
    <row r="157" spans="28:41" ht="15.75" customHeight="1">
      <c r="AB157" s="41"/>
      <c r="AO157" s="42"/>
    </row>
    <row r="158" spans="28:41" ht="15.75" customHeight="1">
      <c r="AB158" s="41"/>
      <c r="AO158" s="42"/>
    </row>
    <row r="159" spans="28:41" ht="15.75" customHeight="1">
      <c r="AB159" s="41"/>
      <c r="AO159" s="42"/>
    </row>
    <row r="160" spans="28:41" ht="15.75" customHeight="1">
      <c r="AB160" s="41"/>
      <c r="AO160" s="42"/>
    </row>
    <row r="161" spans="28:41" ht="15.75" customHeight="1">
      <c r="AB161" s="41"/>
      <c r="AO161" s="42"/>
    </row>
    <row r="162" spans="28:41" ht="15.75" customHeight="1">
      <c r="AB162" s="41"/>
      <c r="AO162" s="42"/>
    </row>
    <row r="163" spans="28:41" ht="15.75" customHeight="1">
      <c r="AB163" s="41"/>
      <c r="AO163" s="42"/>
    </row>
    <row r="164" spans="28:41" ht="15.75" customHeight="1">
      <c r="AB164" s="41"/>
      <c r="AO164" s="42"/>
    </row>
    <row r="165" spans="28:41" ht="15.75" customHeight="1">
      <c r="AB165" s="41"/>
      <c r="AO165" s="42"/>
    </row>
    <row r="166" spans="28:41" ht="15.75" customHeight="1">
      <c r="AB166" s="41"/>
      <c r="AO166" s="42"/>
    </row>
    <row r="167" spans="28:41" ht="15.75" customHeight="1">
      <c r="AB167" s="41"/>
      <c r="AO167" s="42"/>
    </row>
    <row r="168" spans="28:41" ht="15.75" customHeight="1">
      <c r="AB168" s="41"/>
      <c r="AO168" s="42"/>
    </row>
    <row r="169" spans="28:41" ht="15.75" customHeight="1">
      <c r="AB169" s="41"/>
      <c r="AO169" s="42"/>
    </row>
    <row r="170" spans="28:41" ht="15.75" customHeight="1">
      <c r="AB170" s="41"/>
      <c r="AO170" s="42"/>
    </row>
    <row r="171" spans="28:41" ht="15.75" customHeight="1">
      <c r="AB171" s="41"/>
      <c r="AO171" s="42"/>
    </row>
    <row r="172" spans="28:41" ht="15.75" customHeight="1">
      <c r="AB172" s="41"/>
      <c r="AO172" s="42"/>
    </row>
    <row r="173" spans="28:41" ht="15.75" customHeight="1">
      <c r="AB173" s="41"/>
      <c r="AO173" s="42"/>
    </row>
    <row r="174" spans="28:41" ht="15.75" customHeight="1">
      <c r="AB174" s="41"/>
      <c r="AO174" s="42"/>
    </row>
    <row r="175" spans="28:41" ht="15.75" customHeight="1">
      <c r="AB175" s="41"/>
      <c r="AO175" s="42"/>
    </row>
    <row r="176" spans="28:41" ht="15.75" customHeight="1">
      <c r="AB176" s="41"/>
      <c r="AO176" s="42"/>
    </row>
    <row r="177" spans="28:41" ht="15.75" customHeight="1">
      <c r="AB177" s="41"/>
      <c r="AO177" s="42"/>
    </row>
    <row r="178" spans="28:41" ht="15.75" customHeight="1">
      <c r="AB178" s="41"/>
      <c r="AO178" s="42"/>
    </row>
    <row r="179" spans="28:41" ht="15.75" customHeight="1">
      <c r="AB179" s="41"/>
      <c r="AO179" s="42"/>
    </row>
    <row r="180" spans="28:41" ht="15.75" customHeight="1">
      <c r="AB180" s="41"/>
      <c r="AO180" s="42"/>
    </row>
    <row r="181" spans="28:41" ht="15.75" customHeight="1">
      <c r="AB181" s="41"/>
      <c r="AO181" s="42"/>
    </row>
    <row r="182" spans="28:41" ht="15.75" customHeight="1">
      <c r="AB182" s="41"/>
      <c r="AO182" s="42"/>
    </row>
    <row r="183" spans="28:41" ht="15.75" customHeight="1">
      <c r="AB183" s="41"/>
      <c r="AO183" s="42"/>
    </row>
    <row r="184" spans="28:41" ht="15.75" customHeight="1">
      <c r="AB184" s="41"/>
      <c r="AO184" s="42"/>
    </row>
    <row r="185" spans="28:41" ht="15.75" customHeight="1">
      <c r="AB185" s="41"/>
      <c r="AO185" s="42"/>
    </row>
    <row r="186" spans="28:41" ht="15.75" customHeight="1">
      <c r="AB186" s="41"/>
      <c r="AO186" s="42"/>
    </row>
    <row r="187" spans="28:41" ht="15.75" customHeight="1">
      <c r="AB187" s="41"/>
      <c r="AO187" s="42"/>
    </row>
    <row r="188" spans="28:41" ht="15.75" customHeight="1">
      <c r="AB188" s="41"/>
      <c r="AO188" s="42"/>
    </row>
    <row r="189" spans="28:41" ht="15.75" customHeight="1">
      <c r="AB189" s="41"/>
      <c r="AO189" s="42"/>
    </row>
    <row r="190" spans="28:41" ht="15.75" customHeight="1">
      <c r="AB190" s="41"/>
      <c r="AO190" s="42"/>
    </row>
    <row r="191" spans="28:41" ht="15.75" customHeight="1">
      <c r="AB191" s="41"/>
      <c r="AO191" s="42"/>
    </row>
    <row r="192" spans="28:41" ht="15.75" customHeight="1">
      <c r="AB192" s="41"/>
      <c r="AO192" s="42"/>
    </row>
    <row r="193" spans="28:41" ht="15.75" customHeight="1">
      <c r="AB193" s="41"/>
      <c r="AO193" s="42"/>
    </row>
    <row r="194" spans="28:41" ht="15.75" customHeight="1">
      <c r="AB194" s="41"/>
      <c r="AO194" s="42"/>
    </row>
    <row r="195" spans="28:41" ht="15.75" customHeight="1">
      <c r="AB195" s="41"/>
      <c r="AO195" s="42"/>
    </row>
    <row r="196" spans="28:41" ht="15.75" customHeight="1">
      <c r="AB196" s="41"/>
      <c r="AO196" s="42"/>
    </row>
    <row r="197" spans="28:41" ht="15.75" customHeight="1">
      <c r="AB197" s="41"/>
      <c r="AO197" s="42"/>
    </row>
    <row r="198" spans="28:41" ht="15.75" customHeight="1">
      <c r="AB198" s="41"/>
      <c r="AO198" s="42"/>
    </row>
    <row r="199" spans="28:41" ht="15.75" customHeight="1">
      <c r="AB199" s="41"/>
      <c r="AO199" s="42"/>
    </row>
    <row r="200" spans="28:41" ht="15.75" customHeight="1">
      <c r="AB200" s="41"/>
      <c r="AO200" s="42"/>
    </row>
    <row r="201" spans="28:41" ht="15.75" customHeight="1">
      <c r="AB201" s="41"/>
      <c r="AO201" s="42"/>
    </row>
    <row r="202" spans="28:41" ht="15.75" customHeight="1">
      <c r="AB202" s="41"/>
      <c r="AO202" s="42"/>
    </row>
    <row r="203" spans="28:41" ht="15.75" customHeight="1">
      <c r="AB203" s="41"/>
      <c r="AO203" s="42"/>
    </row>
    <row r="204" spans="28:41" ht="15.75" customHeight="1">
      <c r="AB204" s="41"/>
      <c r="AO204" s="42"/>
    </row>
    <row r="205" spans="28:41" ht="15.75" customHeight="1">
      <c r="AB205" s="41"/>
      <c r="AO205" s="42"/>
    </row>
    <row r="206" spans="28:41" ht="15.75" customHeight="1">
      <c r="AB206" s="41"/>
      <c r="AO206" s="42"/>
    </row>
    <row r="207" spans="28:41" ht="15.75" customHeight="1">
      <c r="AB207" s="41"/>
      <c r="AO207" s="42"/>
    </row>
    <row r="208" spans="28:41" ht="15.75" customHeight="1">
      <c r="AB208" s="41"/>
      <c r="AO208" s="42"/>
    </row>
    <row r="209" spans="28:41" ht="15.75" customHeight="1">
      <c r="AB209" s="41"/>
      <c r="AO209" s="42"/>
    </row>
    <row r="210" spans="28:41" ht="15.75" customHeight="1">
      <c r="AB210" s="41"/>
      <c r="AO210" s="42"/>
    </row>
    <row r="211" spans="28:41" ht="15.75" customHeight="1">
      <c r="AB211" s="41"/>
      <c r="AO211" s="42"/>
    </row>
    <row r="212" spans="28:41" ht="15.75" customHeight="1">
      <c r="AB212" s="41"/>
      <c r="AO212" s="42"/>
    </row>
    <row r="213" spans="28:41" ht="15.75" customHeight="1">
      <c r="AB213" s="41"/>
      <c r="AO213" s="42"/>
    </row>
    <row r="214" spans="28:41" ht="15.75" customHeight="1">
      <c r="AB214" s="41"/>
      <c r="AO214" s="42"/>
    </row>
    <row r="215" spans="28:41" ht="15.75" customHeight="1">
      <c r="AB215" s="41"/>
      <c r="AO215" s="42"/>
    </row>
    <row r="216" spans="28:41" ht="15.75" customHeight="1">
      <c r="AB216" s="41"/>
      <c r="AO216" s="42"/>
    </row>
    <row r="217" spans="28:41" ht="15.75" customHeight="1">
      <c r="AB217" s="41"/>
      <c r="AO217" s="42"/>
    </row>
    <row r="218" spans="28:41" ht="15.75" customHeight="1">
      <c r="AB218" s="41"/>
      <c r="AO218" s="42"/>
    </row>
    <row r="219" spans="28:41" ht="15.75" customHeight="1">
      <c r="AB219" s="41"/>
      <c r="AO219" s="42"/>
    </row>
    <row r="220" spans="28:41" ht="15.75" customHeight="1">
      <c r="AB220" s="41"/>
      <c r="AO220" s="42"/>
    </row>
    <row r="221" spans="28:41" ht="15.75" customHeight="1">
      <c r="AB221" s="41"/>
      <c r="AO221" s="42"/>
    </row>
    <row r="222" spans="28:41" ht="15.75" customHeight="1">
      <c r="AB222" s="41"/>
      <c r="AO222" s="42"/>
    </row>
    <row r="223" spans="28:41" ht="15.75" customHeight="1">
      <c r="AB223" s="41"/>
      <c r="AO223" s="42"/>
    </row>
    <row r="224" spans="28:41" ht="15.75" customHeight="1">
      <c r="AB224" s="41"/>
      <c r="AO224" s="42"/>
    </row>
    <row r="225" spans="28:41" ht="15.75" customHeight="1">
      <c r="AB225" s="41"/>
      <c r="AO225" s="42"/>
    </row>
    <row r="226" spans="28:41" ht="15.75" customHeight="1">
      <c r="AB226" s="41"/>
      <c r="AO226" s="42"/>
    </row>
    <row r="227" spans="28:41" ht="15.75" customHeight="1">
      <c r="AB227" s="41"/>
      <c r="AO227" s="42"/>
    </row>
    <row r="228" spans="28:41" ht="15.75" customHeight="1">
      <c r="AB228" s="41"/>
      <c r="AO228" s="42"/>
    </row>
    <row r="229" spans="28:41" ht="15.75" customHeight="1">
      <c r="AB229" s="41"/>
      <c r="AO229" s="42"/>
    </row>
    <row r="230" spans="28:41" ht="15.75" customHeight="1">
      <c r="AB230" s="41"/>
      <c r="AO230" s="42"/>
    </row>
    <row r="231" spans="28:41" ht="15.75" customHeight="1">
      <c r="AB231" s="41"/>
      <c r="AO231" s="42"/>
    </row>
    <row r="232" spans="28:41" ht="15.75" customHeight="1">
      <c r="AB232" s="41"/>
      <c r="AO232" s="42"/>
    </row>
    <row r="233" spans="28:41" ht="15.75" customHeight="1">
      <c r="AB233" s="41"/>
      <c r="AO233" s="42"/>
    </row>
    <row r="234" spans="28:41" ht="15.75" customHeight="1">
      <c r="AB234" s="41"/>
      <c r="AO234" s="42"/>
    </row>
    <row r="235" spans="28:41" ht="15.75" customHeight="1">
      <c r="AB235" s="41"/>
      <c r="AO235" s="42"/>
    </row>
    <row r="236" spans="28:41" ht="15.75" customHeight="1">
      <c r="AB236" s="41"/>
      <c r="AO236" s="42"/>
    </row>
    <row r="237" spans="28:41" ht="15.75" customHeight="1">
      <c r="AB237" s="41"/>
      <c r="AO237" s="42"/>
    </row>
    <row r="238" spans="28:41" ht="15.75" customHeight="1">
      <c r="AB238" s="41"/>
      <c r="AO238" s="42"/>
    </row>
    <row r="239" spans="28:41" ht="15.75" customHeight="1">
      <c r="AB239" s="41"/>
      <c r="AO239" s="42"/>
    </row>
    <row r="240" spans="28:41" ht="15.75" customHeight="1">
      <c r="AB240" s="41"/>
      <c r="AO240" s="42"/>
    </row>
    <row r="241" spans="28:41" ht="15.75" customHeight="1">
      <c r="AB241" s="41"/>
      <c r="AO241" s="42"/>
    </row>
    <row r="242" spans="28:41" ht="15.75" customHeight="1">
      <c r="AB242" s="41"/>
      <c r="AO242" s="42"/>
    </row>
    <row r="243" spans="28:41" ht="15.75" customHeight="1">
      <c r="AB243" s="41"/>
      <c r="AO243" s="42"/>
    </row>
    <row r="244" spans="28:41" ht="15.75" customHeight="1">
      <c r="AB244" s="41"/>
      <c r="AO244" s="42"/>
    </row>
    <row r="245" spans="28:41" ht="15.75" customHeight="1">
      <c r="AB245" s="41"/>
      <c r="AO245" s="42"/>
    </row>
    <row r="246" spans="28:41" ht="15.75" customHeight="1">
      <c r="AB246" s="41"/>
      <c r="AO246" s="42"/>
    </row>
    <row r="247" spans="28:41" ht="15.75" customHeight="1">
      <c r="AB247" s="41"/>
      <c r="AO247" s="42"/>
    </row>
    <row r="248" spans="28:41" ht="15.75" customHeight="1">
      <c r="AB248" s="41"/>
      <c r="AO248" s="42"/>
    </row>
    <row r="249" spans="28:41" ht="15.75" customHeight="1">
      <c r="AB249" s="41"/>
      <c r="AO249" s="42"/>
    </row>
    <row r="250" spans="28:41" ht="15.75" customHeight="1">
      <c r="AB250" s="41"/>
      <c r="AO250" s="42"/>
    </row>
    <row r="251" spans="28:41" ht="15.75" customHeight="1">
      <c r="AB251" s="41"/>
      <c r="AO251" s="42"/>
    </row>
    <row r="252" spans="28:41" ht="15.75" customHeight="1">
      <c r="AB252" s="41"/>
      <c r="AO252" s="42"/>
    </row>
    <row r="253" spans="28:41" ht="15.75" customHeight="1">
      <c r="AB253" s="41"/>
      <c r="AO253" s="42"/>
    </row>
    <row r="254" spans="28:41" ht="15.75" customHeight="1">
      <c r="AB254" s="41"/>
      <c r="AO254" s="42"/>
    </row>
    <row r="255" spans="28:41" ht="15.75" customHeight="1">
      <c r="AB255" s="41"/>
      <c r="AO255" s="42"/>
    </row>
    <row r="256" spans="28:41" ht="15.75" customHeight="1">
      <c r="AB256" s="41"/>
      <c r="AO256" s="42"/>
    </row>
    <row r="257" spans="28:41" ht="15.75" customHeight="1">
      <c r="AB257" s="41"/>
      <c r="AO257" s="42"/>
    </row>
    <row r="258" spans="28:41" ht="15.75" customHeight="1">
      <c r="AB258" s="41"/>
      <c r="AO258" s="42"/>
    </row>
    <row r="259" spans="28:41" ht="15.75" customHeight="1">
      <c r="AB259" s="41"/>
      <c r="AO259" s="42"/>
    </row>
    <row r="260" spans="28:41" ht="15.75" customHeight="1">
      <c r="AB260" s="41"/>
      <c r="AO260" s="42"/>
    </row>
    <row r="261" spans="28:41" ht="15.75" customHeight="1">
      <c r="AB261" s="41"/>
      <c r="AO261" s="42"/>
    </row>
    <row r="262" spans="28:41" ht="15.75" customHeight="1">
      <c r="AB262" s="41"/>
      <c r="AO262" s="42"/>
    </row>
    <row r="263" spans="28:41" ht="15.75" customHeight="1">
      <c r="AB263" s="41"/>
      <c r="AO263" s="42"/>
    </row>
    <row r="264" spans="28:41" ht="15.75" customHeight="1">
      <c r="AB264" s="41"/>
      <c r="AO264" s="42"/>
    </row>
    <row r="265" spans="28:41" ht="15.75" customHeight="1">
      <c r="AB265" s="41"/>
      <c r="AO265" s="42"/>
    </row>
    <row r="266" spans="28:41" ht="15.75" customHeight="1">
      <c r="AB266" s="41"/>
      <c r="AO266" s="42"/>
    </row>
    <row r="267" spans="28:41" ht="15.75" customHeight="1">
      <c r="AB267" s="41"/>
      <c r="AO267" s="42"/>
    </row>
    <row r="268" spans="28:41" ht="15.75" customHeight="1">
      <c r="AB268" s="41"/>
      <c r="AO268" s="42"/>
    </row>
    <row r="269" spans="28:41" ht="15.75" customHeight="1">
      <c r="AB269" s="41"/>
      <c r="AO269" s="42"/>
    </row>
    <row r="270" spans="28:41" ht="15.75" customHeight="1">
      <c r="AB270" s="41"/>
      <c r="AO270" s="42"/>
    </row>
    <row r="271" spans="28:41" ht="15.75" customHeight="1">
      <c r="AB271" s="41"/>
      <c r="AO271" s="42"/>
    </row>
    <row r="272" spans="28:41" ht="15.75" customHeight="1">
      <c r="AB272" s="41"/>
      <c r="AO272" s="42"/>
    </row>
    <row r="273" spans="28:41" ht="15.75" customHeight="1">
      <c r="AB273" s="41"/>
      <c r="AO273" s="42"/>
    </row>
    <row r="274" spans="28:41" ht="15.75" customHeight="1">
      <c r="AB274" s="41"/>
      <c r="AO274" s="42"/>
    </row>
    <row r="275" spans="28:41" ht="15.75" customHeight="1">
      <c r="AB275" s="41"/>
      <c r="AO275" s="42"/>
    </row>
    <row r="276" spans="28:41" ht="15.75" customHeight="1">
      <c r="AB276" s="41"/>
      <c r="AO276" s="42"/>
    </row>
    <row r="277" spans="28:41" ht="15.75" customHeight="1">
      <c r="AB277" s="41"/>
      <c r="AO277" s="42"/>
    </row>
    <row r="278" spans="28:41" ht="15.75" customHeight="1">
      <c r="AB278" s="41"/>
      <c r="AO278" s="42"/>
    </row>
    <row r="279" spans="28:41" ht="15.75" customHeight="1">
      <c r="AB279" s="41"/>
      <c r="AO279" s="42"/>
    </row>
    <row r="280" spans="28:41" ht="15.75" customHeight="1">
      <c r="AB280" s="41"/>
      <c r="AO280" s="42"/>
    </row>
    <row r="281" spans="28:41" ht="15.75" customHeight="1">
      <c r="AB281" s="41"/>
      <c r="AO281" s="42"/>
    </row>
    <row r="282" spans="28:41" ht="15.75" customHeight="1">
      <c r="AB282" s="41"/>
      <c r="AO282" s="42"/>
    </row>
    <row r="283" spans="28:41" ht="15.75" customHeight="1">
      <c r="AB283" s="41"/>
      <c r="AO283" s="42"/>
    </row>
    <row r="284" spans="28:41" ht="15.75" customHeight="1">
      <c r="AB284" s="41"/>
      <c r="AO284" s="42"/>
    </row>
    <row r="285" spans="28:41" ht="15.75" customHeight="1">
      <c r="AB285" s="41"/>
      <c r="AO285" s="42"/>
    </row>
    <row r="286" spans="28:41" ht="15.75" customHeight="1">
      <c r="AB286" s="41"/>
      <c r="AO286" s="42"/>
    </row>
    <row r="287" spans="28:41" ht="15.75" customHeight="1">
      <c r="AB287" s="41"/>
      <c r="AO287" s="42"/>
    </row>
    <row r="288" spans="28:41" ht="15.75" customHeight="1">
      <c r="AB288" s="41"/>
      <c r="AO288" s="42"/>
    </row>
    <row r="289" spans="28:41" ht="15.75" customHeight="1">
      <c r="AB289" s="41"/>
      <c r="AO289" s="42"/>
    </row>
    <row r="290" spans="28:41" ht="15.75" customHeight="1">
      <c r="AB290" s="41"/>
      <c r="AO290" s="42"/>
    </row>
    <row r="291" spans="28:41" ht="15.75" customHeight="1">
      <c r="AB291" s="41"/>
      <c r="AO291" s="42"/>
    </row>
    <row r="292" spans="28:41" ht="15.75" customHeight="1">
      <c r="AB292" s="41"/>
      <c r="AO292" s="42"/>
    </row>
    <row r="293" spans="28:41" ht="15.75" customHeight="1">
      <c r="AB293" s="41"/>
      <c r="AO293" s="42"/>
    </row>
    <row r="294" spans="28:41" ht="15.75" customHeight="1">
      <c r="AB294" s="41"/>
      <c r="AO294" s="42"/>
    </row>
    <row r="295" spans="28:41" ht="15.75" customHeight="1">
      <c r="AB295" s="41"/>
      <c r="AO295" s="42"/>
    </row>
    <row r="296" spans="28:41" ht="15.75" customHeight="1">
      <c r="AB296" s="41"/>
      <c r="AO296" s="42"/>
    </row>
    <row r="297" spans="28:41" ht="15.75" customHeight="1">
      <c r="AB297" s="41"/>
      <c r="AO297" s="42"/>
    </row>
    <row r="298" spans="28:41" ht="15.75" customHeight="1">
      <c r="AB298" s="41"/>
      <c r="AO298" s="42"/>
    </row>
    <row r="299" spans="28:41" ht="15.75" customHeight="1">
      <c r="AB299" s="41"/>
      <c r="AO299" s="42"/>
    </row>
    <row r="300" spans="28:41" ht="15.75" customHeight="1">
      <c r="AB300" s="41"/>
      <c r="AO300" s="42"/>
    </row>
    <row r="301" spans="28:41" ht="15.75" customHeight="1">
      <c r="AB301" s="41"/>
      <c r="AO301" s="42"/>
    </row>
    <row r="302" spans="28:41" ht="15.75" customHeight="1">
      <c r="AB302" s="41"/>
      <c r="AO302" s="42"/>
    </row>
    <row r="303" spans="28:41" ht="15.75" customHeight="1">
      <c r="AB303" s="41"/>
      <c r="AO303" s="42"/>
    </row>
    <row r="304" spans="28:41" ht="15.75" customHeight="1">
      <c r="AB304" s="41"/>
      <c r="AO304" s="42"/>
    </row>
    <row r="305" spans="28:41" ht="15.75" customHeight="1">
      <c r="AB305" s="41"/>
      <c r="AO305" s="42"/>
    </row>
    <row r="306" spans="28:41" ht="15.75" customHeight="1">
      <c r="AB306" s="41"/>
      <c r="AO306" s="42"/>
    </row>
    <row r="307" spans="28:41" ht="15.75" customHeight="1">
      <c r="AB307" s="41"/>
      <c r="AO307" s="42"/>
    </row>
    <row r="308" spans="28:41" ht="15.75" customHeight="1">
      <c r="AB308" s="41"/>
      <c r="AO308" s="42"/>
    </row>
    <row r="309" spans="28:41" ht="15.75" customHeight="1">
      <c r="AB309" s="41"/>
      <c r="AO309" s="42"/>
    </row>
    <row r="310" spans="28:41" ht="15.75" customHeight="1">
      <c r="AB310" s="41"/>
      <c r="AO310" s="42"/>
    </row>
    <row r="311" spans="28:41" ht="15.75" customHeight="1">
      <c r="AB311" s="41"/>
      <c r="AO311" s="42"/>
    </row>
    <row r="312" spans="28:41" ht="15.75" customHeight="1">
      <c r="AB312" s="41"/>
      <c r="AO312" s="42"/>
    </row>
    <row r="313" spans="28:41" ht="15.75" customHeight="1">
      <c r="AB313" s="41"/>
      <c r="AO313" s="42"/>
    </row>
    <row r="314" spans="28:41" ht="15.75" customHeight="1">
      <c r="AB314" s="41"/>
      <c r="AO314" s="42"/>
    </row>
    <row r="315" spans="28:41" ht="15.75" customHeight="1">
      <c r="AB315" s="41"/>
      <c r="AO315" s="42"/>
    </row>
    <row r="316" spans="28:41" ht="15.75" customHeight="1">
      <c r="AB316" s="41"/>
      <c r="AO316" s="42"/>
    </row>
    <row r="317" spans="28:41" ht="15.75" customHeight="1">
      <c r="AB317" s="41"/>
      <c r="AO317" s="42"/>
    </row>
    <row r="318" spans="28:41" ht="15.75" customHeight="1">
      <c r="AB318" s="41"/>
      <c r="AO318" s="42"/>
    </row>
    <row r="319" spans="28:41" ht="15.75" customHeight="1">
      <c r="AB319" s="41"/>
      <c r="AO319" s="42"/>
    </row>
    <row r="320" spans="28:41" ht="15.75" customHeight="1">
      <c r="AB320" s="41"/>
      <c r="AO320" s="42"/>
    </row>
    <row r="321" spans="28:41" ht="15.75" customHeight="1">
      <c r="AB321" s="41"/>
      <c r="AO321" s="42"/>
    </row>
    <row r="322" spans="28:41" ht="15.75" customHeight="1">
      <c r="AB322" s="41"/>
      <c r="AO322" s="42"/>
    </row>
    <row r="323" spans="28:41" ht="15.75" customHeight="1">
      <c r="AB323" s="41"/>
      <c r="AO323" s="42"/>
    </row>
    <row r="324" spans="28:41" ht="15.75" customHeight="1">
      <c r="AB324" s="41"/>
      <c r="AO324" s="42"/>
    </row>
    <row r="325" spans="28:41" ht="15.75" customHeight="1">
      <c r="AB325" s="41"/>
      <c r="AO325" s="42"/>
    </row>
    <row r="326" spans="28:41" ht="15.75" customHeight="1">
      <c r="AB326" s="41"/>
      <c r="AO326" s="42"/>
    </row>
    <row r="327" spans="28:41" ht="15.75" customHeight="1">
      <c r="AB327" s="41"/>
      <c r="AO327" s="42"/>
    </row>
    <row r="328" spans="28:41" ht="15.75" customHeight="1">
      <c r="AB328" s="41"/>
      <c r="AO328" s="42"/>
    </row>
    <row r="329" spans="28:41" ht="15.75" customHeight="1">
      <c r="AB329" s="41"/>
      <c r="AO329" s="42"/>
    </row>
    <row r="330" spans="28:41" ht="15.75" customHeight="1">
      <c r="AB330" s="41"/>
      <c r="AO330" s="42"/>
    </row>
    <row r="331" spans="28:41" ht="15.75" customHeight="1">
      <c r="AB331" s="41"/>
      <c r="AO331" s="42"/>
    </row>
    <row r="332" spans="28:41" ht="15.75" customHeight="1">
      <c r="AB332" s="41"/>
      <c r="AO332" s="42"/>
    </row>
    <row r="333" spans="28:41" ht="15.75" customHeight="1">
      <c r="AB333" s="41"/>
      <c r="AO333" s="42"/>
    </row>
    <row r="334" spans="28:41" ht="15.75" customHeight="1">
      <c r="AB334" s="41"/>
      <c r="AO334" s="42"/>
    </row>
    <row r="335" spans="28:41" ht="15.75" customHeight="1">
      <c r="AB335" s="41"/>
      <c r="AO335" s="42"/>
    </row>
    <row r="336" spans="28:41" ht="15.75" customHeight="1">
      <c r="AB336" s="41"/>
      <c r="AO336" s="42"/>
    </row>
    <row r="337" spans="28:41" ht="15.75" customHeight="1">
      <c r="AB337" s="41"/>
      <c r="AO337" s="42"/>
    </row>
    <row r="338" spans="28:41" ht="15.75" customHeight="1">
      <c r="AB338" s="41"/>
      <c r="AO338" s="42"/>
    </row>
    <row r="339" spans="28:41" ht="15.75" customHeight="1">
      <c r="AB339" s="41"/>
      <c r="AO339" s="42"/>
    </row>
    <row r="340" spans="28:41" ht="15.75" customHeight="1">
      <c r="AB340" s="41"/>
      <c r="AO340" s="42"/>
    </row>
    <row r="341" spans="28:41" ht="15.75" customHeight="1">
      <c r="AB341" s="41"/>
      <c r="AO341" s="42"/>
    </row>
    <row r="342" spans="28:41" ht="15.75" customHeight="1">
      <c r="AB342" s="41"/>
      <c r="AO342" s="42"/>
    </row>
    <row r="343" spans="28:41" ht="15.75" customHeight="1">
      <c r="AB343" s="41"/>
      <c r="AO343" s="42"/>
    </row>
    <row r="344" spans="28:41" ht="15.75" customHeight="1">
      <c r="AB344" s="41"/>
      <c r="AO344" s="42"/>
    </row>
    <row r="345" spans="28:41" ht="15.75" customHeight="1">
      <c r="AB345" s="41"/>
      <c r="AO345" s="42"/>
    </row>
    <row r="346" spans="28:41" ht="15.75" customHeight="1">
      <c r="AB346" s="41"/>
      <c r="AO346" s="42"/>
    </row>
    <row r="347" spans="28:41" ht="15.75" customHeight="1">
      <c r="AB347" s="41"/>
      <c r="AO347" s="42"/>
    </row>
    <row r="348" spans="28:41" ht="15.75" customHeight="1">
      <c r="AB348" s="41"/>
      <c r="AO348" s="42"/>
    </row>
    <row r="349" spans="28:41" ht="15.75" customHeight="1">
      <c r="AB349" s="41"/>
      <c r="AO349" s="42"/>
    </row>
    <row r="350" spans="28:41" ht="15.75" customHeight="1">
      <c r="AB350" s="41"/>
      <c r="AO350" s="42"/>
    </row>
    <row r="351" spans="28:41" ht="15.75" customHeight="1">
      <c r="AB351" s="41"/>
      <c r="AO351" s="42"/>
    </row>
    <row r="352" spans="28:41" ht="15.75" customHeight="1">
      <c r="AB352" s="41"/>
      <c r="AO352" s="42"/>
    </row>
    <row r="353" spans="28:41" ht="15.75" customHeight="1">
      <c r="AB353" s="41"/>
      <c r="AO353" s="42"/>
    </row>
    <row r="354" spans="28:41" ht="15.75" customHeight="1">
      <c r="AB354" s="41"/>
      <c r="AO354" s="42"/>
    </row>
    <row r="355" spans="28:41" ht="15.75" customHeight="1">
      <c r="AB355" s="41"/>
      <c r="AO355" s="42"/>
    </row>
    <row r="356" spans="28:41" ht="15.75" customHeight="1">
      <c r="AB356" s="41"/>
      <c r="AO356" s="42"/>
    </row>
    <row r="357" spans="28:41" ht="15.75" customHeight="1">
      <c r="AB357" s="41"/>
      <c r="AO357" s="42"/>
    </row>
    <row r="358" spans="28:41" ht="15.75" customHeight="1">
      <c r="AB358" s="41"/>
      <c r="AO358" s="42"/>
    </row>
    <row r="359" spans="28:41" ht="15.75" customHeight="1">
      <c r="AB359" s="41"/>
      <c r="AO359" s="42"/>
    </row>
    <row r="360" spans="28:41" ht="15.75" customHeight="1">
      <c r="AB360" s="41"/>
      <c r="AO360" s="42"/>
    </row>
    <row r="361" spans="28:41" ht="15.75" customHeight="1">
      <c r="AB361" s="41"/>
      <c r="AO361" s="42"/>
    </row>
    <row r="362" spans="28:41" ht="15.75" customHeight="1">
      <c r="AB362" s="41"/>
      <c r="AO362" s="42"/>
    </row>
    <row r="363" spans="28:41" ht="15.75" customHeight="1">
      <c r="AB363" s="41"/>
      <c r="AO363" s="42"/>
    </row>
    <row r="364" spans="28:41" ht="15.75" customHeight="1">
      <c r="AB364" s="41"/>
      <c r="AO364" s="42"/>
    </row>
    <row r="365" spans="28:41" ht="15.75" customHeight="1">
      <c r="AB365" s="41"/>
      <c r="AO365" s="42"/>
    </row>
    <row r="366" spans="28:41" ht="15.75" customHeight="1">
      <c r="AB366" s="41"/>
      <c r="AO366" s="42"/>
    </row>
    <row r="367" spans="28:41" ht="15.75" customHeight="1">
      <c r="AB367" s="41"/>
      <c r="AO367" s="42"/>
    </row>
    <row r="368" spans="28:41" ht="15.75" customHeight="1">
      <c r="AB368" s="41"/>
      <c r="AO368" s="42"/>
    </row>
    <row r="369" spans="28:41" ht="15.75" customHeight="1">
      <c r="AB369" s="41"/>
      <c r="AO369" s="42"/>
    </row>
    <row r="370" spans="28:41" ht="15.75" customHeight="1">
      <c r="AB370" s="41"/>
      <c r="AO370" s="42"/>
    </row>
    <row r="371" spans="28:41" ht="15.75" customHeight="1">
      <c r="AB371" s="41"/>
      <c r="AO371" s="42"/>
    </row>
    <row r="372" spans="28:41" ht="15.75" customHeight="1">
      <c r="AB372" s="41"/>
      <c r="AO372" s="42"/>
    </row>
    <row r="373" spans="28:41" ht="15.75" customHeight="1">
      <c r="AB373" s="41"/>
      <c r="AO373" s="42"/>
    </row>
    <row r="374" spans="28:41" ht="15.75" customHeight="1">
      <c r="AB374" s="41"/>
      <c r="AO374" s="42"/>
    </row>
    <row r="375" spans="28:41" ht="15.75" customHeight="1">
      <c r="AB375" s="41"/>
      <c r="AO375" s="42"/>
    </row>
    <row r="376" spans="28:41" ht="15.75" customHeight="1">
      <c r="AB376" s="41"/>
      <c r="AO376" s="42"/>
    </row>
    <row r="377" spans="28:41" ht="15.75" customHeight="1">
      <c r="AB377" s="41"/>
      <c r="AO377" s="42"/>
    </row>
    <row r="378" spans="28:41" ht="15.75" customHeight="1">
      <c r="AB378" s="41"/>
      <c r="AO378" s="42"/>
    </row>
    <row r="379" spans="28:41" ht="15.75" customHeight="1">
      <c r="AB379" s="41"/>
      <c r="AO379" s="42"/>
    </row>
    <row r="380" spans="28:41" ht="15.75" customHeight="1">
      <c r="AB380" s="41"/>
      <c r="AO380" s="42"/>
    </row>
    <row r="381" spans="28:41" ht="15.75" customHeight="1">
      <c r="AB381" s="41"/>
      <c r="AO381" s="42"/>
    </row>
    <row r="382" spans="28:41" ht="15.75" customHeight="1">
      <c r="AB382" s="41"/>
      <c r="AO382" s="42"/>
    </row>
    <row r="383" spans="28:41" ht="15.75" customHeight="1">
      <c r="AB383" s="41"/>
      <c r="AO383" s="42"/>
    </row>
    <row r="384" spans="28:41" ht="15.75" customHeight="1">
      <c r="AB384" s="41"/>
      <c r="AO384" s="42"/>
    </row>
    <row r="385" spans="28:41" ht="15.75" customHeight="1">
      <c r="AB385" s="41"/>
      <c r="AO385" s="42"/>
    </row>
    <row r="386" spans="28:41" ht="15.75" customHeight="1">
      <c r="AB386" s="41"/>
      <c r="AO386" s="42"/>
    </row>
    <row r="387" spans="28:41" ht="15.75" customHeight="1">
      <c r="AB387" s="41"/>
      <c r="AO387" s="42"/>
    </row>
    <row r="388" spans="28:41" ht="15.75" customHeight="1">
      <c r="AB388" s="41"/>
      <c r="AO388" s="42"/>
    </row>
    <row r="389" spans="28:41" ht="15.75" customHeight="1">
      <c r="AB389" s="41"/>
      <c r="AO389" s="42"/>
    </row>
    <row r="390" spans="28:41" ht="15.75" customHeight="1">
      <c r="AB390" s="41"/>
      <c r="AO390" s="42"/>
    </row>
    <row r="391" spans="28:41" ht="15.75" customHeight="1">
      <c r="AB391" s="41"/>
      <c r="AO391" s="42"/>
    </row>
    <row r="392" spans="28:41" ht="15.75" customHeight="1">
      <c r="AB392" s="41"/>
      <c r="AO392" s="42"/>
    </row>
    <row r="393" spans="28:41" ht="15.75" customHeight="1">
      <c r="AB393" s="41"/>
      <c r="AO393" s="42"/>
    </row>
    <row r="394" spans="28:41" ht="15.75" customHeight="1">
      <c r="AB394" s="41"/>
      <c r="AO394" s="42"/>
    </row>
    <row r="395" spans="28:41" ht="15.75" customHeight="1">
      <c r="AB395" s="41"/>
      <c r="AO395" s="42"/>
    </row>
    <row r="396" spans="28:41" ht="15.75" customHeight="1">
      <c r="AB396" s="41"/>
      <c r="AO396" s="42"/>
    </row>
    <row r="397" spans="28:41" ht="15.75" customHeight="1">
      <c r="AB397" s="41"/>
      <c r="AO397" s="42"/>
    </row>
    <row r="398" spans="28:41" ht="15.75" customHeight="1">
      <c r="AB398" s="41"/>
      <c r="AO398" s="42"/>
    </row>
    <row r="399" spans="28:41" ht="15.75" customHeight="1">
      <c r="AB399" s="41"/>
      <c r="AO399" s="42"/>
    </row>
    <row r="400" spans="28:41" ht="15.75" customHeight="1">
      <c r="AB400" s="41"/>
      <c r="AO400" s="42"/>
    </row>
    <row r="401" spans="28:41" ht="15.75" customHeight="1">
      <c r="AB401" s="41"/>
      <c r="AO401" s="42"/>
    </row>
    <row r="402" spans="28:41" ht="15.75" customHeight="1">
      <c r="AB402" s="41"/>
      <c r="AO402" s="42"/>
    </row>
    <row r="403" spans="28:41" ht="15.75" customHeight="1">
      <c r="AB403" s="41"/>
      <c r="AO403" s="42"/>
    </row>
    <row r="404" spans="28:41" ht="15.75" customHeight="1">
      <c r="AB404" s="41"/>
      <c r="AO404" s="42"/>
    </row>
    <row r="405" spans="28:41" ht="15.75" customHeight="1">
      <c r="AB405" s="41"/>
      <c r="AO405" s="42"/>
    </row>
    <row r="406" spans="28:41" ht="15.75" customHeight="1">
      <c r="AB406" s="41"/>
      <c r="AO406" s="42"/>
    </row>
    <row r="407" spans="28:41" ht="15.75" customHeight="1">
      <c r="AB407" s="41"/>
      <c r="AO407" s="42"/>
    </row>
    <row r="408" spans="28:41" ht="15.75" customHeight="1">
      <c r="AB408" s="41"/>
      <c r="AO408" s="42"/>
    </row>
    <row r="409" spans="28:41" ht="15.75" customHeight="1">
      <c r="AB409" s="41"/>
      <c r="AO409" s="42"/>
    </row>
    <row r="410" spans="28:41" ht="15.75" customHeight="1">
      <c r="AB410" s="41"/>
      <c r="AO410" s="42"/>
    </row>
    <row r="411" spans="28:41" ht="15.75" customHeight="1">
      <c r="AB411" s="41"/>
      <c r="AO411" s="42"/>
    </row>
    <row r="412" spans="28:41" ht="15.75" customHeight="1">
      <c r="AB412" s="41"/>
      <c r="AO412" s="42"/>
    </row>
    <row r="413" spans="28:41" ht="15.75" customHeight="1">
      <c r="AB413" s="41"/>
      <c r="AO413" s="42"/>
    </row>
    <row r="414" spans="28:41" ht="15.75" customHeight="1">
      <c r="AB414" s="41"/>
      <c r="AO414" s="42"/>
    </row>
    <row r="415" spans="28:41" ht="15.75" customHeight="1">
      <c r="AB415" s="41"/>
      <c r="AO415" s="42"/>
    </row>
    <row r="416" spans="28:41" ht="15.75" customHeight="1">
      <c r="AB416" s="41"/>
      <c r="AO416" s="42"/>
    </row>
    <row r="417" spans="28:41" ht="15.75" customHeight="1">
      <c r="AB417" s="41"/>
      <c r="AO417" s="42"/>
    </row>
    <row r="418" spans="28:41" ht="15.75" customHeight="1">
      <c r="AB418" s="41"/>
      <c r="AO418" s="42"/>
    </row>
    <row r="419" spans="28:41" ht="15.75" customHeight="1">
      <c r="AB419" s="41"/>
      <c r="AO419" s="42"/>
    </row>
    <row r="420" spans="28:41" ht="15.75" customHeight="1">
      <c r="AB420" s="41"/>
      <c r="AO420" s="42"/>
    </row>
    <row r="421" spans="28:41" ht="15.75" customHeight="1">
      <c r="AB421" s="41"/>
      <c r="AO421" s="42"/>
    </row>
    <row r="422" spans="28:41" ht="15.75" customHeight="1">
      <c r="AB422" s="41"/>
      <c r="AO422" s="42"/>
    </row>
    <row r="423" spans="28:41" ht="15.75" customHeight="1">
      <c r="AB423" s="41"/>
      <c r="AO423" s="42"/>
    </row>
    <row r="424" spans="28:41" ht="15.75" customHeight="1">
      <c r="AB424" s="41"/>
      <c r="AO424" s="42"/>
    </row>
    <row r="425" spans="28:41" ht="15.75" customHeight="1">
      <c r="AB425" s="41"/>
      <c r="AO425" s="42"/>
    </row>
    <row r="426" spans="28:41" ht="15.75" customHeight="1">
      <c r="AB426" s="41"/>
      <c r="AO426" s="42"/>
    </row>
    <row r="427" spans="28:41" ht="15.75" customHeight="1">
      <c r="AB427" s="41"/>
      <c r="AO427" s="42"/>
    </row>
    <row r="428" spans="28:41" ht="15.75" customHeight="1">
      <c r="AB428" s="41"/>
      <c r="AO428" s="42"/>
    </row>
    <row r="429" spans="28:41" ht="15.75" customHeight="1">
      <c r="AB429" s="41"/>
      <c r="AO429" s="42"/>
    </row>
    <row r="430" spans="28:41" ht="15.75" customHeight="1">
      <c r="AB430" s="41"/>
      <c r="AO430" s="42"/>
    </row>
    <row r="431" spans="28:41" ht="15.75" customHeight="1">
      <c r="AB431" s="41"/>
      <c r="AO431" s="42"/>
    </row>
    <row r="432" spans="28:41" ht="15.75" customHeight="1">
      <c r="AB432" s="41"/>
      <c r="AO432" s="42"/>
    </row>
    <row r="433" spans="28:41" ht="15.75" customHeight="1">
      <c r="AB433" s="41"/>
      <c r="AO433" s="42"/>
    </row>
    <row r="434" spans="28:41" ht="15.75" customHeight="1">
      <c r="AB434" s="41"/>
      <c r="AO434" s="42"/>
    </row>
    <row r="435" spans="28:41" ht="15.75" customHeight="1">
      <c r="AB435" s="41"/>
      <c r="AO435" s="42"/>
    </row>
    <row r="436" spans="28:41" ht="15.75" customHeight="1">
      <c r="AB436" s="41"/>
      <c r="AO436" s="42"/>
    </row>
    <row r="437" spans="28:41" ht="15.75" customHeight="1">
      <c r="AB437" s="41"/>
      <c r="AO437" s="42"/>
    </row>
    <row r="438" spans="28:41" ht="15.75" customHeight="1">
      <c r="AB438" s="41"/>
      <c r="AO438" s="42"/>
    </row>
    <row r="439" spans="28:41" ht="15.75" customHeight="1">
      <c r="AB439" s="41"/>
      <c r="AO439" s="42"/>
    </row>
    <row r="440" spans="28:41" ht="15.75" customHeight="1">
      <c r="AB440" s="41"/>
      <c r="AO440" s="42"/>
    </row>
    <row r="441" spans="28:41" ht="15.75" customHeight="1">
      <c r="AB441" s="41"/>
      <c r="AO441" s="42"/>
    </row>
    <row r="442" spans="28:41" ht="15.75" customHeight="1">
      <c r="AB442" s="41"/>
      <c r="AO442" s="42"/>
    </row>
    <row r="443" spans="28:41" ht="15.75" customHeight="1">
      <c r="AB443" s="41"/>
      <c r="AO443" s="42"/>
    </row>
    <row r="444" spans="28:41" ht="15.75" customHeight="1">
      <c r="AB444" s="41"/>
      <c r="AO444" s="42"/>
    </row>
    <row r="445" spans="28:41" ht="15.75" customHeight="1">
      <c r="AB445" s="41"/>
      <c r="AO445" s="42"/>
    </row>
    <row r="446" spans="28:41" ht="15.75" customHeight="1">
      <c r="AB446" s="41"/>
      <c r="AO446" s="42"/>
    </row>
    <row r="447" spans="28:41" ht="15.75" customHeight="1">
      <c r="AB447" s="41"/>
      <c r="AO447" s="42"/>
    </row>
    <row r="448" spans="28:41" ht="15.75" customHeight="1">
      <c r="AB448" s="41"/>
      <c r="AO448" s="42"/>
    </row>
    <row r="449" spans="28:41" ht="15.75" customHeight="1">
      <c r="AB449" s="41"/>
      <c r="AO449" s="42"/>
    </row>
    <row r="450" spans="28:41" ht="15.75" customHeight="1">
      <c r="AB450" s="41"/>
      <c r="AO450" s="42"/>
    </row>
    <row r="451" spans="28:41" ht="15.75" customHeight="1">
      <c r="AB451" s="41"/>
      <c r="AO451" s="42"/>
    </row>
    <row r="452" spans="28:41" ht="15.75" customHeight="1">
      <c r="AB452" s="41"/>
      <c r="AO452" s="42"/>
    </row>
    <row r="453" spans="28:41" ht="15.75" customHeight="1">
      <c r="AB453" s="41"/>
      <c r="AO453" s="42"/>
    </row>
    <row r="454" spans="28:41" ht="15.75" customHeight="1">
      <c r="AB454" s="41"/>
      <c r="AO454" s="42"/>
    </row>
    <row r="455" spans="28:41" ht="15.75" customHeight="1">
      <c r="AB455" s="41"/>
      <c r="AO455" s="42"/>
    </row>
    <row r="456" spans="28:41" ht="15.75" customHeight="1">
      <c r="AB456" s="41"/>
      <c r="AO456" s="42"/>
    </row>
    <row r="457" spans="28:41" ht="15.75" customHeight="1">
      <c r="AB457" s="41"/>
      <c r="AO457" s="42"/>
    </row>
    <row r="458" spans="28:41" ht="15.75" customHeight="1">
      <c r="AB458" s="41"/>
      <c r="AO458" s="42"/>
    </row>
    <row r="459" spans="28:41" ht="15.75" customHeight="1">
      <c r="AB459" s="41"/>
      <c r="AO459" s="42"/>
    </row>
    <row r="460" spans="28:41" ht="15.75" customHeight="1">
      <c r="AB460" s="41"/>
      <c r="AO460" s="42"/>
    </row>
    <row r="461" spans="28:41" ht="15.75" customHeight="1">
      <c r="AB461" s="41"/>
      <c r="AO461" s="42"/>
    </row>
    <row r="462" spans="28:41" ht="15.75" customHeight="1">
      <c r="AB462" s="41"/>
      <c r="AO462" s="42"/>
    </row>
    <row r="463" spans="28:41" ht="15.75" customHeight="1">
      <c r="AB463" s="41"/>
      <c r="AO463" s="42"/>
    </row>
    <row r="464" spans="28:41" ht="15.75" customHeight="1">
      <c r="AB464" s="41"/>
      <c r="AO464" s="42"/>
    </row>
    <row r="465" spans="28:41" ht="15.75" customHeight="1">
      <c r="AB465" s="41"/>
      <c r="AO465" s="42"/>
    </row>
    <row r="466" spans="28:41" ht="15.75" customHeight="1">
      <c r="AB466" s="41"/>
      <c r="AO466" s="42"/>
    </row>
    <row r="467" spans="28:41" ht="15.75" customHeight="1">
      <c r="AB467" s="41"/>
      <c r="AO467" s="42"/>
    </row>
    <row r="468" spans="28:41" ht="15.75" customHeight="1">
      <c r="AB468" s="41"/>
      <c r="AO468" s="42"/>
    </row>
    <row r="469" spans="28:41" ht="15.75" customHeight="1">
      <c r="AB469" s="41"/>
      <c r="AO469" s="42"/>
    </row>
    <row r="470" spans="28:41" ht="15.75" customHeight="1">
      <c r="AB470" s="41"/>
      <c r="AO470" s="42"/>
    </row>
    <row r="471" spans="28:41" ht="15.75" customHeight="1">
      <c r="AB471" s="41"/>
      <c r="AO471" s="42"/>
    </row>
    <row r="472" spans="28:41" ht="15.75" customHeight="1">
      <c r="AB472" s="41"/>
      <c r="AO472" s="42"/>
    </row>
    <row r="473" spans="28:41" ht="15.75" customHeight="1">
      <c r="AB473" s="41"/>
      <c r="AO473" s="42"/>
    </row>
    <row r="474" spans="28:41" ht="15.75" customHeight="1">
      <c r="AB474" s="41"/>
      <c r="AO474" s="42"/>
    </row>
    <row r="475" spans="28:41" ht="15.75" customHeight="1">
      <c r="AB475" s="41"/>
      <c r="AO475" s="42"/>
    </row>
    <row r="476" spans="28:41" ht="15.75" customHeight="1">
      <c r="AB476" s="41"/>
      <c r="AO476" s="42"/>
    </row>
    <row r="477" spans="28:41" ht="15.75" customHeight="1">
      <c r="AB477" s="41"/>
      <c r="AO477" s="42"/>
    </row>
    <row r="478" spans="28:41" ht="15.75" customHeight="1">
      <c r="AB478" s="41"/>
      <c r="AO478" s="42"/>
    </row>
    <row r="479" spans="28:41" ht="15.75" customHeight="1">
      <c r="AB479" s="41"/>
      <c r="AO479" s="42"/>
    </row>
    <row r="480" spans="28:41" ht="15.75" customHeight="1">
      <c r="AB480" s="41"/>
      <c r="AO480" s="42"/>
    </row>
    <row r="481" spans="28:41" ht="15.75" customHeight="1">
      <c r="AB481" s="41"/>
      <c r="AO481" s="42"/>
    </row>
    <row r="482" spans="28:41" ht="15.75" customHeight="1">
      <c r="AB482" s="41"/>
      <c r="AO482" s="42"/>
    </row>
    <row r="483" spans="28:41" ht="15.75" customHeight="1">
      <c r="AB483" s="41"/>
      <c r="AO483" s="42"/>
    </row>
    <row r="484" spans="28:41" ht="15.75" customHeight="1">
      <c r="AB484" s="41"/>
      <c r="AO484" s="42"/>
    </row>
    <row r="485" spans="28:41" ht="15.75" customHeight="1">
      <c r="AB485" s="41"/>
      <c r="AO485" s="42"/>
    </row>
    <row r="486" spans="28:41" ht="15.75" customHeight="1">
      <c r="AB486" s="41"/>
      <c r="AO486" s="42"/>
    </row>
    <row r="487" spans="28:41" ht="15.75" customHeight="1">
      <c r="AB487" s="41"/>
      <c r="AO487" s="42"/>
    </row>
    <row r="488" spans="28:41" ht="15.75" customHeight="1">
      <c r="AB488" s="41"/>
      <c r="AO488" s="42"/>
    </row>
    <row r="489" spans="28:41" ht="15.75" customHeight="1">
      <c r="AB489" s="41"/>
      <c r="AO489" s="42"/>
    </row>
    <row r="490" spans="28:41" ht="15.75" customHeight="1">
      <c r="AB490" s="41"/>
      <c r="AO490" s="42"/>
    </row>
    <row r="491" spans="28:41" ht="15.75" customHeight="1">
      <c r="AB491" s="41"/>
      <c r="AO491" s="42"/>
    </row>
    <row r="492" spans="28:41" ht="15.75" customHeight="1">
      <c r="AB492" s="41"/>
      <c r="AO492" s="42"/>
    </row>
    <row r="493" spans="28:41" ht="15.75" customHeight="1">
      <c r="AB493" s="41"/>
      <c r="AO493" s="42"/>
    </row>
    <row r="494" spans="28:41" ht="15.75" customHeight="1">
      <c r="AB494" s="41"/>
      <c r="AO494" s="42"/>
    </row>
    <row r="495" spans="28:41" ht="15.75" customHeight="1">
      <c r="AB495" s="41"/>
      <c r="AO495" s="42"/>
    </row>
    <row r="496" spans="28:41" ht="15.75" customHeight="1">
      <c r="AB496" s="41"/>
      <c r="AO496" s="42"/>
    </row>
    <row r="497" spans="28:41" ht="15.75" customHeight="1">
      <c r="AB497" s="41"/>
      <c r="AO497" s="42"/>
    </row>
    <row r="498" spans="28:41" ht="15.75" customHeight="1">
      <c r="AB498" s="41"/>
      <c r="AO498" s="42"/>
    </row>
    <row r="499" spans="28:41" ht="15.75" customHeight="1">
      <c r="AB499" s="41"/>
      <c r="AO499" s="42"/>
    </row>
    <row r="500" spans="28:41" ht="15.75" customHeight="1">
      <c r="AB500" s="41"/>
      <c r="AO500" s="42"/>
    </row>
    <row r="501" spans="28:41" ht="15.75" customHeight="1">
      <c r="AB501" s="41"/>
      <c r="AO501" s="42"/>
    </row>
    <row r="502" spans="28:41" ht="15.75" customHeight="1">
      <c r="AB502" s="41"/>
      <c r="AO502" s="42"/>
    </row>
    <row r="503" spans="28:41" ht="15.75" customHeight="1">
      <c r="AB503" s="41"/>
      <c r="AO503" s="42"/>
    </row>
    <row r="504" spans="28:41" ht="15.75" customHeight="1">
      <c r="AB504" s="41"/>
      <c r="AO504" s="42"/>
    </row>
    <row r="505" spans="28:41" ht="15.75" customHeight="1">
      <c r="AB505" s="41"/>
      <c r="AO505" s="42"/>
    </row>
    <row r="506" spans="28:41" ht="15.75" customHeight="1">
      <c r="AB506" s="41"/>
      <c r="AO506" s="42"/>
    </row>
    <row r="507" spans="28:41" ht="15.75" customHeight="1">
      <c r="AB507" s="41"/>
      <c r="AO507" s="42"/>
    </row>
    <row r="508" spans="28:41" ht="15.75" customHeight="1">
      <c r="AB508" s="41"/>
      <c r="AO508" s="42"/>
    </row>
    <row r="509" spans="28:41" ht="15.75" customHeight="1">
      <c r="AB509" s="41"/>
      <c r="AO509" s="42"/>
    </row>
    <row r="510" spans="28:41" ht="15.75" customHeight="1">
      <c r="AB510" s="41"/>
      <c r="AO510" s="42"/>
    </row>
    <row r="511" spans="28:41" ht="15.75" customHeight="1">
      <c r="AB511" s="41"/>
      <c r="AO511" s="42"/>
    </row>
    <row r="512" spans="28:41" ht="15.75" customHeight="1">
      <c r="AB512" s="41"/>
      <c r="AO512" s="42"/>
    </row>
    <row r="513" spans="28:41" ht="15.75" customHeight="1">
      <c r="AB513" s="41"/>
      <c r="AO513" s="42"/>
    </row>
    <row r="514" spans="28:41" ht="15.75" customHeight="1">
      <c r="AB514" s="41"/>
      <c r="AO514" s="42"/>
    </row>
    <row r="515" spans="28:41" ht="15.75" customHeight="1">
      <c r="AB515" s="41"/>
      <c r="AO515" s="42"/>
    </row>
    <row r="516" spans="28:41" ht="15.75" customHeight="1">
      <c r="AB516" s="41"/>
      <c r="AO516" s="42"/>
    </row>
    <row r="517" spans="28:41" ht="15.75" customHeight="1">
      <c r="AB517" s="41"/>
      <c r="AO517" s="42"/>
    </row>
    <row r="518" spans="28:41" ht="15.75" customHeight="1">
      <c r="AB518" s="41"/>
      <c r="AO518" s="42"/>
    </row>
    <row r="519" spans="28:41" ht="15.75" customHeight="1">
      <c r="AB519" s="41"/>
      <c r="AO519" s="42"/>
    </row>
    <row r="520" spans="28:41" ht="15.75" customHeight="1">
      <c r="AB520" s="41"/>
      <c r="AO520" s="42"/>
    </row>
    <row r="521" spans="28:41" ht="15.75" customHeight="1">
      <c r="AB521" s="41"/>
      <c r="AO521" s="42"/>
    </row>
    <row r="522" spans="28:41" ht="15.75" customHeight="1">
      <c r="AB522" s="41"/>
      <c r="AO522" s="42"/>
    </row>
    <row r="523" spans="28:41" ht="15.75" customHeight="1">
      <c r="AB523" s="41"/>
      <c r="AO523" s="42"/>
    </row>
    <row r="524" spans="28:41" ht="15.75" customHeight="1">
      <c r="AB524" s="41"/>
      <c r="AO524" s="42"/>
    </row>
    <row r="525" spans="28:41" ht="15.75" customHeight="1">
      <c r="AB525" s="41"/>
      <c r="AO525" s="42"/>
    </row>
    <row r="526" spans="28:41" ht="15.75" customHeight="1">
      <c r="AB526" s="41"/>
      <c r="AO526" s="42"/>
    </row>
    <row r="527" spans="28:41" ht="15.75" customHeight="1">
      <c r="AB527" s="41"/>
      <c r="AO527" s="42"/>
    </row>
    <row r="528" spans="28:41" ht="15.75" customHeight="1">
      <c r="AB528" s="41"/>
      <c r="AO528" s="42"/>
    </row>
    <row r="529" spans="28:41" ht="15.75" customHeight="1">
      <c r="AB529" s="41"/>
      <c r="AO529" s="42"/>
    </row>
    <row r="530" spans="28:41" ht="15.75" customHeight="1">
      <c r="AB530" s="41"/>
      <c r="AO530" s="42"/>
    </row>
    <row r="531" spans="28:41" ht="15.75" customHeight="1">
      <c r="AB531" s="41"/>
      <c r="AO531" s="42"/>
    </row>
    <row r="532" spans="28:41" ht="15.75" customHeight="1">
      <c r="AB532" s="41"/>
      <c r="AO532" s="42"/>
    </row>
    <row r="533" spans="28:41" ht="15.75" customHeight="1">
      <c r="AB533" s="41"/>
      <c r="AO533" s="42"/>
    </row>
    <row r="534" spans="28:41" ht="15.75" customHeight="1">
      <c r="AB534" s="41"/>
      <c r="AO534" s="42"/>
    </row>
    <row r="535" spans="28:41" ht="15.75" customHeight="1">
      <c r="AB535" s="41"/>
      <c r="AO535" s="42"/>
    </row>
    <row r="536" spans="28:41" ht="15.75" customHeight="1">
      <c r="AB536" s="41"/>
      <c r="AO536" s="42"/>
    </row>
    <row r="537" spans="28:41" ht="15.75" customHeight="1">
      <c r="AB537" s="41"/>
      <c r="AO537" s="42"/>
    </row>
    <row r="538" spans="28:41" ht="15.75" customHeight="1">
      <c r="AB538" s="41"/>
      <c r="AO538" s="42"/>
    </row>
    <row r="539" spans="28:41" ht="15.75" customHeight="1">
      <c r="AB539" s="41"/>
      <c r="AO539" s="42"/>
    </row>
    <row r="540" spans="28:41" ht="15.75" customHeight="1">
      <c r="AB540" s="41"/>
      <c r="AO540" s="42"/>
    </row>
    <row r="541" spans="28:41" ht="15.75" customHeight="1">
      <c r="AB541" s="41"/>
      <c r="AO541" s="42"/>
    </row>
    <row r="542" spans="28:41" ht="15.75" customHeight="1">
      <c r="AB542" s="41"/>
      <c r="AO542" s="42"/>
    </row>
    <row r="543" spans="28:41" ht="15.75" customHeight="1">
      <c r="AB543" s="41"/>
      <c r="AO543" s="42"/>
    </row>
    <row r="544" spans="28:41" ht="15.75" customHeight="1">
      <c r="AB544" s="41"/>
      <c r="AO544" s="42"/>
    </row>
    <row r="545" spans="28:41" ht="15.75" customHeight="1">
      <c r="AB545" s="41"/>
      <c r="AO545" s="42"/>
    </row>
    <row r="546" spans="28:41" ht="15.75" customHeight="1">
      <c r="AB546" s="41"/>
      <c r="AO546" s="42"/>
    </row>
    <row r="547" spans="28:41" ht="15.75" customHeight="1">
      <c r="AB547" s="41"/>
      <c r="AO547" s="42"/>
    </row>
    <row r="548" spans="28:41" ht="15.75" customHeight="1">
      <c r="AB548" s="41"/>
      <c r="AO548" s="42"/>
    </row>
    <row r="549" spans="28:41" ht="15.75" customHeight="1">
      <c r="AB549" s="41"/>
      <c r="AO549" s="42"/>
    </row>
    <row r="550" spans="28:41" ht="15.75" customHeight="1">
      <c r="AB550" s="41"/>
      <c r="AO550" s="42"/>
    </row>
    <row r="551" spans="28:41" ht="15.75" customHeight="1">
      <c r="AB551" s="41"/>
      <c r="AO551" s="42"/>
    </row>
    <row r="552" spans="28:41" ht="15.75" customHeight="1">
      <c r="AB552" s="41"/>
      <c r="AO552" s="42"/>
    </row>
    <row r="553" spans="28:41" ht="15.75" customHeight="1">
      <c r="AB553" s="41"/>
      <c r="AO553" s="42"/>
    </row>
    <row r="554" spans="28:41" ht="15.75" customHeight="1">
      <c r="AB554" s="41"/>
      <c r="AO554" s="42"/>
    </row>
    <row r="555" spans="28:41" ht="15.75" customHeight="1">
      <c r="AB555" s="41"/>
      <c r="AO555" s="42"/>
    </row>
    <row r="556" spans="28:41" ht="15.75" customHeight="1">
      <c r="AB556" s="41"/>
      <c r="AO556" s="42"/>
    </row>
    <row r="557" spans="28:41" ht="15.75" customHeight="1">
      <c r="AB557" s="41"/>
      <c r="AO557" s="42"/>
    </row>
    <row r="558" spans="28:41" ht="15.75" customHeight="1">
      <c r="AB558" s="41"/>
      <c r="AO558" s="42"/>
    </row>
    <row r="559" spans="28:41" ht="15.75" customHeight="1">
      <c r="AB559" s="41"/>
      <c r="AO559" s="42"/>
    </row>
    <row r="560" spans="28:41" ht="15.75" customHeight="1">
      <c r="AB560" s="41"/>
      <c r="AO560" s="42"/>
    </row>
    <row r="561" spans="28:41" ht="15.75" customHeight="1">
      <c r="AB561" s="41"/>
      <c r="AO561" s="42"/>
    </row>
    <row r="562" spans="28:41" ht="15.75" customHeight="1">
      <c r="AB562" s="41"/>
      <c r="AO562" s="42"/>
    </row>
    <row r="563" spans="28:41" ht="15.75" customHeight="1">
      <c r="AB563" s="41"/>
      <c r="AO563" s="42"/>
    </row>
    <row r="564" spans="28:41" ht="15.75" customHeight="1">
      <c r="AB564" s="41"/>
      <c r="AO564" s="42"/>
    </row>
    <row r="565" spans="28:41" ht="15.75" customHeight="1">
      <c r="AB565" s="41"/>
      <c r="AO565" s="42"/>
    </row>
    <row r="566" spans="28:41" ht="15.75" customHeight="1">
      <c r="AB566" s="41"/>
      <c r="AO566" s="42"/>
    </row>
    <row r="567" spans="28:41" ht="15.75" customHeight="1">
      <c r="AB567" s="41"/>
      <c r="AO567" s="42"/>
    </row>
    <row r="568" spans="28:41" ht="15.75" customHeight="1">
      <c r="AB568" s="41"/>
      <c r="AO568" s="42"/>
    </row>
    <row r="569" spans="28:41" ht="15.75" customHeight="1">
      <c r="AB569" s="41"/>
      <c r="AO569" s="42"/>
    </row>
    <row r="570" spans="28:41" ht="15.75" customHeight="1">
      <c r="AB570" s="41"/>
      <c r="AO570" s="42"/>
    </row>
    <row r="571" spans="28:41" ht="15.75" customHeight="1">
      <c r="AB571" s="41"/>
      <c r="AO571" s="42"/>
    </row>
    <row r="572" spans="28:41" ht="15.75" customHeight="1">
      <c r="AB572" s="41"/>
      <c r="AO572" s="42"/>
    </row>
    <row r="573" spans="28:41" ht="15.75" customHeight="1">
      <c r="AB573" s="41"/>
      <c r="AO573" s="42"/>
    </row>
    <row r="574" spans="28:41" ht="15.75" customHeight="1">
      <c r="AB574" s="41"/>
      <c r="AO574" s="42"/>
    </row>
    <row r="575" spans="28:41" ht="15.75" customHeight="1">
      <c r="AB575" s="41"/>
      <c r="AO575" s="42"/>
    </row>
    <row r="576" spans="28:41" ht="15.75" customHeight="1">
      <c r="AB576" s="41"/>
      <c r="AO576" s="42"/>
    </row>
    <row r="577" spans="28:41" ht="15.75" customHeight="1">
      <c r="AB577" s="41"/>
      <c r="AO577" s="42"/>
    </row>
    <row r="578" spans="28:41" ht="15.75" customHeight="1">
      <c r="AB578" s="41"/>
      <c r="AO578" s="42"/>
    </row>
    <row r="579" spans="28:41" ht="15.75" customHeight="1">
      <c r="AB579" s="41"/>
      <c r="AO579" s="42"/>
    </row>
    <row r="580" spans="28:41" ht="15.75" customHeight="1">
      <c r="AB580" s="41"/>
      <c r="AO580" s="42"/>
    </row>
    <row r="581" spans="28:41" ht="15.75" customHeight="1">
      <c r="AB581" s="41"/>
      <c r="AO581" s="42"/>
    </row>
    <row r="582" spans="28:41" ht="15.75" customHeight="1">
      <c r="AB582" s="41"/>
      <c r="AO582" s="42"/>
    </row>
    <row r="583" spans="28:41" ht="15.75" customHeight="1">
      <c r="AB583" s="41"/>
      <c r="AO583" s="42"/>
    </row>
    <row r="584" spans="28:41" ht="15.75" customHeight="1">
      <c r="AB584" s="41"/>
      <c r="AO584" s="42"/>
    </row>
    <row r="585" spans="28:41" ht="15.75" customHeight="1">
      <c r="AB585" s="41"/>
      <c r="AO585" s="42"/>
    </row>
    <row r="586" spans="28:41" ht="15.75" customHeight="1">
      <c r="AB586" s="41"/>
      <c r="AO586" s="42"/>
    </row>
    <row r="587" spans="28:41" ht="15.75" customHeight="1">
      <c r="AB587" s="41"/>
      <c r="AO587" s="42"/>
    </row>
    <row r="588" spans="28:41" ht="15.75" customHeight="1">
      <c r="AB588" s="41"/>
      <c r="AO588" s="42"/>
    </row>
    <row r="589" spans="28:41" ht="15.75" customHeight="1">
      <c r="AB589" s="41"/>
      <c r="AO589" s="42"/>
    </row>
    <row r="590" spans="28:41" ht="15.75" customHeight="1">
      <c r="AB590" s="41"/>
      <c r="AO590" s="42"/>
    </row>
    <row r="591" spans="28:41" ht="15.75" customHeight="1">
      <c r="AB591" s="41"/>
      <c r="AO591" s="42"/>
    </row>
    <row r="592" spans="28:41" ht="15.75" customHeight="1">
      <c r="AB592" s="41"/>
      <c r="AO592" s="42"/>
    </row>
    <row r="593" spans="28:41" ht="15.75" customHeight="1">
      <c r="AB593" s="41"/>
      <c r="AO593" s="42"/>
    </row>
    <row r="594" spans="28:41" ht="15.75" customHeight="1">
      <c r="AB594" s="41"/>
      <c r="AO594" s="42"/>
    </row>
    <row r="595" spans="28:41" ht="15.75" customHeight="1">
      <c r="AB595" s="41"/>
      <c r="AO595" s="42"/>
    </row>
    <row r="596" spans="28:41" ht="15.75" customHeight="1">
      <c r="AB596" s="41"/>
      <c r="AO596" s="42"/>
    </row>
    <row r="597" spans="28:41" ht="15.75" customHeight="1">
      <c r="AB597" s="41"/>
      <c r="AO597" s="42"/>
    </row>
    <row r="598" spans="28:41" ht="15.75" customHeight="1">
      <c r="AB598" s="41"/>
      <c r="AO598" s="42"/>
    </row>
    <row r="599" spans="28:41" ht="15.75" customHeight="1">
      <c r="AB599" s="41"/>
      <c r="AO599" s="42"/>
    </row>
    <row r="600" spans="28:41" ht="15.75" customHeight="1">
      <c r="AB600" s="41"/>
      <c r="AO600" s="42"/>
    </row>
    <row r="601" spans="28:41" ht="15.75" customHeight="1">
      <c r="AB601" s="41"/>
      <c r="AO601" s="42"/>
    </row>
    <row r="602" spans="28:41" ht="15.75" customHeight="1">
      <c r="AB602" s="41"/>
      <c r="AO602" s="42"/>
    </row>
    <row r="603" spans="28:41" ht="15.75" customHeight="1">
      <c r="AB603" s="41"/>
      <c r="AO603" s="42"/>
    </row>
    <row r="604" spans="28:41" ht="15.75" customHeight="1">
      <c r="AB604" s="41"/>
      <c r="AO604" s="42"/>
    </row>
    <row r="605" spans="28:41" ht="15.75" customHeight="1">
      <c r="AB605" s="41"/>
      <c r="AO605" s="42"/>
    </row>
    <row r="606" spans="28:41" ht="15.75" customHeight="1">
      <c r="AB606" s="41"/>
      <c r="AO606" s="42"/>
    </row>
    <row r="607" spans="28:41" ht="15.75" customHeight="1">
      <c r="AB607" s="41"/>
      <c r="AO607" s="42"/>
    </row>
    <row r="608" spans="28:41" ht="15.75" customHeight="1">
      <c r="AB608" s="41"/>
      <c r="AO608" s="42"/>
    </row>
    <row r="609" spans="28:41" ht="15.75" customHeight="1">
      <c r="AB609" s="41"/>
      <c r="AO609" s="42"/>
    </row>
    <row r="610" spans="28:41" ht="15.75" customHeight="1">
      <c r="AB610" s="41"/>
      <c r="AO610" s="42"/>
    </row>
    <row r="611" spans="28:41" ht="15.75" customHeight="1">
      <c r="AB611" s="41"/>
      <c r="AO611" s="42"/>
    </row>
    <row r="612" spans="28:41" ht="15.75" customHeight="1">
      <c r="AB612" s="41"/>
      <c r="AO612" s="42"/>
    </row>
    <row r="613" spans="28:41" ht="15.75" customHeight="1">
      <c r="AB613" s="41"/>
      <c r="AO613" s="42"/>
    </row>
    <row r="614" spans="28:41" ht="15.75" customHeight="1">
      <c r="AB614" s="41"/>
      <c r="AO614" s="42"/>
    </row>
    <row r="615" spans="28:41" ht="15.75" customHeight="1">
      <c r="AB615" s="41"/>
      <c r="AO615" s="42"/>
    </row>
    <row r="616" spans="28:41" ht="15.75" customHeight="1">
      <c r="AB616" s="41"/>
      <c r="AO616" s="42"/>
    </row>
    <row r="617" spans="28:41" ht="15.75" customHeight="1">
      <c r="AB617" s="41"/>
      <c r="AO617" s="42"/>
    </row>
    <row r="618" spans="28:41" ht="15.75" customHeight="1">
      <c r="AB618" s="41"/>
      <c r="AO618" s="42"/>
    </row>
    <row r="619" spans="28:41" ht="15.75" customHeight="1">
      <c r="AB619" s="41"/>
      <c r="AO619" s="42"/>
    </row>
    <row r="620" spans="28:41" ht="15.75" customHeight="1">
      <c r="AB620" s="41"/>
      <c r="AO620" s="42"/>
    </row>
    <row r="621" spans="28:41" ht="15.75" customHeight="1">
      <c r="AB621" s="41"/>
      <c r="AO621" s="42"/>
    </row>
    <row r="622" spans="28:41" ht="15.75" customHeight="1">
      <c r="AB622" s="41"/>
      <c r="AO622" s="42"/>
    </row>
    <row r="623" spans="28:41" ht="15.75" customHeight="1">
      <c r="AB623" s="41"/>
      <c r="AO623" s="42"/>
    </row>
    <row r="624" spans="28:41" ht="15.75" customHeight="1">
      <c r="AB624" s="41"/>
      <c r="AO624" s="42"/>
    </row>
    <row r="625" spans="28:41" ht="15.75" customHeight="1">
      <c r="AB625" s="41"/>
      <c r="AO625" s="42"/>
    </row>
    <row r="626" spans="28:41" ht="15.75" customHeight="1">
      <c r="AB626" s="41"/>
      <c r="AO626" s="42"/>
    </row>
    <row r="627" spans="28:41" ht="15.75" customHeight="1">
      <c r="AB627" s="41"/>
      <c r="AO627" s="42"/>
    </row>
    <row r="628" spans="28:41" ht="15.75" customHeight="1">
      <c r="AB628" s="41"/>
      <c r="AO628" s="42"/>
    </row>
    <row r="629" spans="28:41" ht="15.75" customHeight="1">
      <c r="AB629" s="41"/>
      <c r="AO629" s="42"/>
    </row>
    <row r="630" spans="28:41" ht="15.75" customHeight="1">
      <c r="AB630" s="41"/>
      <c r="AO630" s="42"/>
    </row>
    <row r="631" spans="28:41" ht="15.75" customHeight="1">
      <c r="AB631" s="41"/>
      <c r="AO631" s="42"/>
    </row>
    <row r="632" spans="28:41" ht="15.75" customHeight="1">
      <c r="AB632" s="41"/>
      <c r="AO632" s="42"/>
    </row>
    <row r="633" spans="28:41" ht="15.75" customHeight="1">
      <c r="AB633" s="41"/>
      <c r="AO633" s="42"/>
    </row>
    <row r="634" spans="28:41" ht="15.75" customHeight="1">
      <c r="AB634" s="41"/>
      <c r="AO634" s="42"/>
    </row>
    <row r="635" spans="28:41" ht="15.75" customHeight="1">
      <c r="AB635" s="41"/>
      <c r="AO635" s="42"/>
    </row>
    <row r="636" spans="28:41" ht="15.75" customHeight="1">
      <c r="AB636" s="41"/>
      <c r="AO636" s="42"/>
    </row>
    <row r="637" spans="28:41" ht="15.75" customHeight="1">
      <c r="AB637" s="41"/>
      <c r="AO637" s="42"/>
    </row>
    <row r="638" spans="28:41" ht="15.75" customHeight="1">
      <c r="AB638" s="41"/>
      <c r="AO638" s="42"/>
    </row>
    <row r="639" spans="28:41" ht="15.75" customHeight="1">
      <c r="AB639" s="41"/>
      <c r="AO639" s="42"/>
    </row>
    <row r="640" spans="28:41" ht="15.75" customHeight="1">
      <c r="AB640" s="41"/>
      <c r="AO640" s="42"/>
    </row>
    <row r="641" spans="28:41" ht="15.75" customHeight="1">
      <c r="AB641" s="41"/>
      <c r="AO641" s="42"/>
    </row>
    <row r="642" spans="28:41" ht="15.75" customHeight="1">
      <c r="AB642" s="41"/>
      <c r="AO642" s="42"/>
    </row>
    <row r="643" spans="28:41" ht="15.75" customHeight="1">
      <c r="AB643" s="41"/>
      <c r="AO643" s="42"/>
    </row>
    <row r="644" spans="28:41" ht="15.75" customHeight="1">
      <c r="AB644" s="41"/>
      <c r="AO644" s="42"/>
    </row>
    <row r="645" spans="28:41" ht="15.75" customHeight="1">
      <c r="AB645" s="41"/>
      <c r="AO645" s="42"/>
    </row>
    <row r="646" spans="28:41" ht="15.75" customHeight="1">
      <c r="AB646" s="41"/>
      <c r="AO646" s="42"/>
    </row>
    <row r="647" spans="28:41" ht="15.75" customHeight="1">
      <c r="AB647" s="41"/>
      <c r="AO647" s="42"/>
    </row>
    <row r="648" spans="28:41" ht="15.75" customHeight="1">
      <c r="AB648" s="41"/>
      <c r="AO648" s="42"/>
    </row>
    <row r="649" spans="28:41" ht="15.75" customHeight="1">
      <c r="AB649" s="41"/>
      <c r="AO649" s="42"/>
    </row>
    <row r="650" spans="28:41" ht="15.75" customHeight="1">
      <c r="AB650" s="41"/>
      <c r="AO650" s="42"/>
    </row>
    <row r="651" spans="28:41" ht="15.75" customHeight="1">
      <c r="AB651" s="41"/>
      <c r="AO651" s="42"/>
    </row>
    <row r="652" spans="28:41" ht="15.75" customHeight="1">
      <c r="AB652" s="41"/>
      <c r="AO652" s="42"/>
    </row>
    <row r="653" spans="28:41" ht="15.75" customHeight="1">
      <c r="AB653" s="41"/>
      <c r="AO653" s="42"/>
    </row>
    <row r="654" spans="28:41" ht="15.75" customHeight="1">
      <c r="AB654" s="41"/>
      <c r="AO654" s="42"/>
    </row>
    <row r="655" spans="28:41" ht="15.75" customHeight="1">
      <c r="AB655" s="41"/>
      <c r="AO655" s="42"/>
    </row>
    <row r="656" spans="28:41" ht="15.75" customHeight="1">
      <c r="AB656" s="41"/>
      <c r="AO656" s="42"/>
    </row>
    <row r="657" spans="28:41" ht="15.75" customHeight="1">
      <c r="AB657" s="41"/>
      <c r="AO657" s="42"/>
    </row>
    <row r="658" spans="28:41" ht="15.75" customHeight="1">
      <c r="AB658" s="41"/>
      <c r="AO658" s="42"/>
    </row>
    <row r="659" spans="28:41" ht="15.75" customHeight="1">
      <c r="AB659" s="41"/>
      <c r="AO659" s="42"/>
    </row>
    <row r="660" spans="28:41" ht="15.75" customHeight="1">
      <c r="AB660" s="41"/>
      <c r="AO660" s="42"/>
    </row>
    <row r="661" spans="28:41" ht="15.75" customHeight="1">
      <c r="AB661" s="41"/>
      <c r="AO661" s="42"/>
    </row>
    <row r="662" spans="28:41" ht="15.75" customHeight="1">
      <c r="AB662" s="41"/>
      <c r="AO662" s="42"/>
    </row>
    <row r="663" spans="28:41" ht="15.75" customHeight="1">
      <c r="AB663" s="41"/>
      <c r="AO663" s="42"/>
    </row>
    <row r="664" spans="28:41" ht="15.75" customHeight="1">
      <c r="AB664" s="41"/>
      <c r="AO664" s="42"/>
    </row>
    <row r="665" spans="28:41" ht="15.75" customHeight="1">
      <c r="AB665" s="41"/>
      <c r="AO665" s="42"/>
    </row>
    <row r="666" spans="28:41" ht="15.75" customHeight="1">
      <c r="AB666" s="41"/>
      <c r="AO666" s="42"/>
    </row>
    <row r="667" spans="28:41" ht="15.75" customHeight="1">
      <c r="AB667" s="41"/>
      <c r="AO667" s="42"/>
    </row>
    <row r="668" spans="28:41" ht="15.75" customHeight="1">
      <c r="AB668" s="41"/>
      <c r="AO668" s="42"/>
    </row>
    <row r="669" spans="28:41" ht="15.75" customHeight="1">
      <c r="AB669" s="41"/>
      <c r="AO669" s="42"/>
    </row>
    <row r="670" spans="28:41" ht="15.75" customHeight="1">
      <c r="AB670" s="41"/>
      <c r="AO670" s="42"/>
    </row>
    <row r="671" spans="28:41" ht="15.75" customHeight="1">
      <c r="AB671" s="41"/>
      <c r="AO671" s="42"/>
    </row>
    <row r="672" spans="28:41" ht="15.75" customHeight="1">
      <c r="AB672" s="41"/>
      <c r="AO672" s="42"/>
    </row>
    <row r="673" spans="28:41" ht="15.75" customHeight="1">
      <c r="AB673" s="41"/>
      <c r="AO673" s="42"/>
    </row>
    <row r="674" spans="28:41" ht="15.75" customHeight="1">
      <c r="AB674" s="41"/>
      <c r="AO674" s="42"/>
    </row>
    <row r="675" spans="28:41" ht="15.75" customHeight="1">
      <c r="AB675" s="41"/>
      <c r="AO675" s="42"/>
    </row>
    <row r="676" spans="28:41" ht="15.75" customHeight="1">
      <c r="AB676" s="41"/>
      <c r="AO676" s="42"/>
    </row>
    <row r="677" spans="28:41" ht="15.75" customHeight="1">
      <c r="AB677" s="41"/>
      <c r="AO677" s="42"/>
    </row>
    <row r="678" spans="28:41" ht="15.75" customHeight="1">
      <c r="AB678" s="41"/>
      <c r="AO678" s="42"/>
    </row>
    <row r="679" spans="28:41" ht="15.75" customHeight="1">
      <c r="AB679" s="41"/>
      <c r="AO679" s="42"/>
    </row>
    <row r="680" spans="28:41" ht="15.75" customHeight="1">
      <c r="AB680" s="41"/>
      <c r="AO680" s="42"/>
    </row>
    <row r="681" spans="28:41" ht="15.75" customHeight="1">
      <c r="AB681" s="41"/>
      <c r="AO681" s="42"/>
    </row>
    <row r="682" spans="28:41" ht="15.75" customHeight="1">
      <c r="AB682" s="41"/>
      <c r="AO682" s="42"/>
    </row>
    <row r="683" spans="28:41" ht="15.75" customHeight="1">
      <c r="AB683" s="41"/>
      <c r="AO683" s="42"/>
    </row>
    <row r="684" spans="28:41" ht="15.75" customHeight="1">
      <c r="AB684" s="41"/>
      <c r="AO684" s="42"/>
    </row>
    <row r="685" spans="28:41" ht="15.75" customHeight="1">
      <c r="AB685" s="41"/>
      <c r="AO685" s="42"/>
    </row>
    <row r="686" spans="28:41" ht="15.75" customHeight="1">
      <c r="AB686" s="41"/>
      <c r="AO686" s="42"/>
    </row>
    <row r="687" spans="28:41" ht="15.75" customHeight="1">
      <c r="AB687" s="41"/>
      <c r="AO687" s="42"/>
    </row>
    <row r="688" spans="28:41" ht="15.75" customHeight="1">
      <c r="AB688" s="41"/>
      <c r="AO688" s="42"/>
    </row>
    <row r="689" spans="28:41" ht="15.75" customHeight="1">
      <c r="AB689" s="41"/>
      <c r="AO689" s="42"/>
    </row>
    <row r="690" spans="28:41" ht="15.75" customHeight="1">
      <c r="AB690" s="41"/>
      <c r="AO690" s="42"/>
    </row>
    <row r="691" spans="28:41" ht="15.75" customHeight="1">
      <c r="AB691" s="41"/>
      <c r="AO691" s="42"/>
    </row>
    <row r="692" spans="28:41" ht="15.75" customHeight="1">
      <c r="AB692" s="41"/>
      <c r="AO692" s="42"/>
    </row>
    <row r="693" spans="28:41" ht="15.75" customHeight="1">
      <c r="AB693" s="41"/>
      <c r="AO693" s="42"/>
    </row>
    <row r="694" spans="28:41" ht="15.75" customHeight="1">
      <c r="AB694" s="41"/>
      <c r="AO694" s="42"/>
    </row>
    <row r="695" spans="28:41" ht="15.75" customHeight="1">
      <c r="AB695" s="41"/>
      <c r="AO695" s="42"/>
    </row>
    <row r="696" spans="28:41" ht="15.75" customHeight="1">
      <c r="AB696" s="41"/>
      <c r="AO696" s="42"/>
    </row>
    <row r="697" spans="28:41" ht="15.75" customHeight="1">
      <c r="AB697" s="41"/>
      <c r="AO697" s="42"/>
    </row>
    <row r="698" spans="28:41" ht="15.75" customHeight="1">
      <c r="AB698" s="41"/>
      <c r="AO698" s="42"/>
    </row>
    <row r="699" spans="28:41" ht="15.75" customHeight="1">
      <c r="AB699" s="41"/>
      <c r="AO699" s="42"/>
    </row>
    <row r="700" spans="28:41" ht="15.75" customHeight="1">
      <c r="AB700" s="41"/>
      <c r="AO700" s="42"/>
    </row>
    <row r="701" spans="28:41" ht="15.75" customHeight="1">
      <c r="AB701" s="41"/>
      <c r="AO701" s="42"/>
    </row>
    <row r="702" spans="28:41" ht="15.75" customHeight="1">
      <c r="AB702" s="41"/>
      <c r="AO702" s="42"/>
    </row>
    <row r="703" spans="28:41" ht="15.75" customHeight="1">
      <c r="AB703" s="41"/>
      <c r="AO703" s="42"/>
    </row>
    <row r="704" spans="28:41" ht="15.75" customHeight="1">
      <c r="AB704" s="41"/>
      <c r="AO704" s="42"/>
    </row>
    <row r="705" spans="28:41" ht="15.75" customHeight="1">
      <c r="AB705" s="41"/>
      <c r="AO705" s="42"/>
    </row>
    <row r="706" spans="28:41" ht="15.75" customHeight="1">
      <c r="AB706" s="41"/>
      <c r="AO706" s="42"/>
    </row>
    <row r="707" spans="28:41" ht="15.75" customHeight="1">
      <c r="AB707" s="41"/>
      <c r="AO707" s="42"/>
    </row>
    <row r="708" spans="28:41" ht="15.75" customHeight="1">
      <c r="AB708" s="41"/>
      <c r="AO708" s="42"/>
    </row>
    <row r="709" spans="28:41" ht="15.75" customHeight="1">
      <c r="AB709" s="41"/>
      <c r="AO709" s="42"/>
    </row>
    <row r="710" spans="28:41" ht="15.75" customHeight="1">
      <c r="AB710" s="41"/>
      <c r="AO710" s="42"/>
    </row>
    <row r="711" spans="28:41" ht="15.75" customHeight="1">
      <c r="AB711" s="41"/>
      <c r="AO711" s="42"/>
    </row>
    <row r="712" spans="28:41" ht="15.75" customHeight="1">
      <c r="AB712" s="41"/>
      <c r="AO712" s="42"/>
    </row>
    <row r="713" spans="28:41" ht="15.75" customHeight="1">
      <c r="AB713" s="41"/>
      <c r="AO713" s="42"/>
    </row>
    <row r="714" spans="28:41" ht="15.75" customHeight="1">
      <c r="AB714" s="41"/>
      <c r="AO714" s="42"/>
    </row>
    <row r="715" spans="28:41" ht="15.75" customHeight="1">
      <c r="AB715" s="41"/>
      <c r="AO715" s="42"/>
    </row>
    <row r="716" spans="28:41" ht="15.75" customHeight="1">
      <c r="AB716" s="41"/>
      <c r="AO716" s="42"/>
    </row>
    <row r="717" spans="28:41" ht="15.75" customHeight="1">
      <c r="AB717" s="41"/>
      <c r="AO717" s="42"/>
    </row>
    <row r="718" spans="28:41" ht="15.75" customHeight="1">
      <c r="AB718" s="41"/>
      <c r="AO718" s="42"/>
    </row>
    <row r="719" spans="28:41" ht="15.75" customHeight="1">
      <c r="AB719" s="41"/>
      <c r="AO719" s="42"/>
    </row>
    <row r="720" spans="28:41" ht="15.75" customHeight="1">
      <c r="AB720" s="41"/>
      <c r="AO720" s="42"/>
    </row>
    <row r="721" spans="28:41" ht="15.75" customHeight="1">
      <c r="AB721" s="41"/>
      <c r="AO721" s="42"/>
    </row>
    <row r="722" spans="28:41" ht="15.75" customHeight="1">
      <c r="AB722" s="41"/>
      <c r="AO722" s="42"/>
    </row>
    <row r="723" spans="28:41" ht="15.75" customHeight="1">
      <c r="AB723" s="41"/>
      <c r="AO723" s="42"/>
    </row>
    <row r="724" spans="28:41" ht="15.75" customHeight="1">
      <c r="AB724" s="41"/>
      <c r="AO724" s="42"/>
    </row>
    <row r="725" spans="28:41" ht="15.75" customHeight="1">
      <c r="AB725" s="41"/>
      <c r="AO725" s="42"/>
    </row>
    <row r="726" spans="28:41" ht="15.75" customHeight="1">
      <c r="AB726" s="41"/>
      <c r="AO726" s="42"/>
    </row>
    <row r="727" spans="28:41" ht="15.75" customHeight="1">
      <c r="AB727" s="41"/>
      <c r="AO727" s="42"/>
    </row>
    <row r="728" spans="28:41" ht="15.75" customHeight="1">
      <c r="AB728" s="41"/>
      <c r="AO728" s="42"/>
    </row>
    <row r="729" spans="28:41" ht="15.75" customHeight="1">
      <c r="AB729" s="41"/>
      <c r="AO729" s="42"/>
    </row>
    <row r="730" spans="28:41" ht="15.75" customHeight="1">
      <c r="AB730" s="41"/>
      <c r="AO730" s="42"/>
    </row>
    <row r="731" spans="28:41" ht="15.75" customHeight="1">
      <c r="AB731" s="41"/>
      <c r="AO731" s="42"/>
    </row>
    <row r="732" spans="28:41" ht="15.75" customHeight="1">
      <c r="AB732" s="41"/>
      <c r="AO732" s="42"/>
    </row>
    <row r="733" spans="28:41" ht="15.75" customHeight="1">
      <c r="AB733" s="41"/>
      <c r="AO733" s="42"/>
    </row>
    <row r="734" spans="28:41" ht="15.75" customHeight="1">
      <c r="AB734" s="41"/>
      <c r="AO734" s="42"/>
    </row>
    <row r="735" spans="28:41" ht="15.75" customHeight="1">
      <c r="AB735" s="41"/>
      <c r="AO735" s="42"/>
    </row>
    <row r="736" spans="28:41" ht="15.75" customHeight="1">
      <c r="AB736" s="41"/>
      <c r="AO736" s="42"/>
    </row>
    <row r="737" spans="28:41" ht="15.75" customHeight="1">
      <c r="AB737" s="41"/>
      <c r="AO737" s="42"/>
    </row>
    <row r="738" spans="28:41" ht="15.75" customHeight="1">
      <c r="AB738" s="41"/>
      <c r="AO738" s="42"/>
    </row>
    <row r="739" spans="28:41" ht="15.75" customHeight="1">
      <c r="AB739" s="41"/>
      <c r="AO739" s="42"/>
    </row>
    <row r="740" spans="28:41" ht="15.75" customHeight="1">
      <c r="AB740" s="41"/>
      <c r="AO740" s="42"/>
    </row>
    <row r="741" spans="28:41" ht="15.75" customHeight="1">
      <c r="AB741" s="41"/>
      <c r="AO741" s="42"/>
    </row>
    <row r="742" spans="28:41" ht="15.75" customHeight="1">
      <c r="AB742" s="41"/>
      <c r="AO742" s="42"/>
    </row>
    <row r="743" spans="28:41" ht="15.75" customHeight="1">
      <c r="AB743" s="41"/>
      <c r="AO743" s="42"/>
    </row>
    <row r="744" spans="28:41" ht="15.75" customHeight="1">
      <c r="AB744" s="41"/>
      <c r="AO744" s="42"/>
    </row>
    <row r="745" spans="28:41" ht="15.75" customHeight="1">
      <c r="AB745" s="41"/>
      <c r="AO745" s="42"/>
    </row>
    <row r="746" spans="28:41" ht="15.75" customHeight="1">
      <c r="AB746" s="41"/>
      <c r="AO746" s="42"/>
    </row>
    <row r="747" spans="28:41" ht="15.75" customHeight="1">
      <c r="AB747" s="41"/>
      <c r="AO747" s="42"/>
    </row>
    <row r="748" spans="28:41" ht="15.75" customHeight="1">
      <c r="AB748" s="41"/>
      <c r="AO748" s="42"/>
    </row>
    <row r="749" spans="28:41" ht="15.75" customHeight="1">
      <c r="AB749" s="41"/>
      <c r="AO749" s="42"/>
    </row>
    <row r="750" spans="28:41" ht="15.75" customHeight="1">
      <c r="AB750" s="41"/>
      <c r="AO750" s="42"/>
    </row>
    <row r="751" spans="28:41" ht="15.75" customHeight="1">
      <c r="AB751" s="41"/>
      <c r="AO751" s="42"/>
    </row>
    <row r="752" spans="28:41" ht="15.75" customHeight="1">
      <c r="AB752" s="41"/>
      <c r="AO752" s="42"/>
    </row>
    <row r="753" spans="28:41" ht="15.75" customHeight="1">
      <c r="AB753" s="41"/>
      <c r="AO753" s="42"/>
    </row>
    <row r="754" spans="28:41" ht="15.75" customHeight="1">
      <c r="AB754" s="41"/>
      <c r="AO754" s="42"/>
    </row>
    <row r="755" spans="28:41" ht="15.75" customHeight="1">
      <c r="AB755" s="41"/>
      <c r="AO755" s="42"/>
    </row>
    <row r="756" spans="28:41" ht="15.75" customHeight="1">
      <c r="AB756" s="41"/>
      <c r="AO756" s="42"/>
    </row>
    <row r="757" spans="28:41" ht="15.75" customHeight="1">
      <c r="AB757" s="41"/>
      <c r="AO757" s="42"/>
    </row>
    <row r="758" spans="28:41" ht="15.75" customHeight="1">
      <c r="AB758" s="41"/>
      <c r="AO758" s="42"/>
    </row>
    <row r="759" spans="28:41" ht="15.75" customHeight="1">
      <c r="AB759" s="41"/>
      <c r="AO759" s="42"/>
    </row>
    <row r="760" spans="28:41" ht="15.75" customHeight="1">
      <c r="AB760" s="41"/>
      <c r="AO760" s="42"/>
    </row>
    <row r="761" spans="28:41" ht="15.75" customHeight="1">
      <c r="AB761" s="41"/>
      <c r="AO761" s="42"/>
    </row>
    <row r="762" spans="28:41" ht="15.75" customHeight="1">
      <c r="AB762" s="41"/>
      <c r="AO762" s="42"/>
    </row>
    <row r="763" spans="28:41" ht="15.75" customHeight="1">
      <c r="AB763" s="41"/>
      <c r="AO763" s="42"/>
    </row>
    <row r="764" spans="28:41" ht="15.75" customHeight="1">
      <c r="AB764" s="41"/>
      <c r="AO764" s="42"/>
    </row>
    <row r="765" spans="28:41" ht="15.75" customHeight="1">
      <c r="AB765" s="41"/>
      <c r="AO765" s="42"/>
    </row>
    <row r="766" spans="28:41" ht="15.75" customHeight="1">
      <c r="AB766" s="41"/>
      <c r="AO766" s="42"/>
    </row>
    <row r="767" spans="28:41" ht="15.75" customHeight="1">
      <c r="AB767" s="41"/>
      <c r="AO767" s="42"/>
    </row>
    <row r="768" spans="28:41" ht="15.75" customHeight="1">
      <c r="AB768" s="41"/>
      <c r="AO768" s="42"/>
    </row>
    <row r="769" spans="28:41" ht="15.75" customHeight="1">
      <c r="AB769" s="41"/>
      <c r="AO769" s="42"/>
    </row>
    <row r="770" spans="28:41" ht="15.75" customHeight="1">
      <c r="AB770" s="41"/>
      <c r="AO770" s="42"/>
    </row>
    <row r="771" spans="28:41" ht="15.75" customHeight="1">
      <c r="AB771" s="41"/>
      <c r="AO771" s="42"/>
    </row>
    <row r="772" spans="28:41" ht="15.75" customHeight="1">
      <c r="AB772" s="41"/>
      <c r="AO772" s="42"/>
    </row>
    <row r="773" spans="28:41" ht="15.75" customHeight="1">
      <c r="AB773" s="41"/>
      <c r="AO773" s="42"/>
    </row>
    <row r="774" spans="28:41" ht="15.75" customHeight="1">
      <c r="AB774" s="41"/>
      <c r="AO774" s="42"/>
    </row>
    <row r="775" spans="28:41" ht="15.75" customHeight="1">
      <c r="AB775" s="41"/>
      <c r="AO775" s="42"/>
    </row>
    <row r="776" spans="28:41" ht="15.75" customHeight="1">
      <c r="AB776" s="41"/>
      <c r="AO776" s="42"/>
    </row>
    <row r="777" spans="28:41" ht="15.75" customHeight="1">
      <c r="AB777" s="41"/>
      <c r="AO777" s="42"/>
    </row>
    <row r="778" spans="28:41" ht="15.75" customHeight="1">
      <c r="AB778" s="41"/>
      <c r="AO778" s="42"/>
    </row>
    <row r="779" spans="28:41" ht="15.75" customHeight="1">
      <c r="AB779" s="41"/>
      <c r="AO779" s="42"/>
    </row>
    <row r="780" spans="28:41" ht="15.75" customHeight="1">
      <c r="AB780" s="41"/>
      <c r="AO780" s="42"/>
    </row>
    <row r="781" spans="28:41" ht="15.75" customHeight="1">
      <c r="AB781" s="41"/>
      <c r="AO781" s="42"/>
    </row>
    <row r="782" spans="28:41" ht="15.75" customHeight="1">
      <c r="AB782" s="41"/>
      <c r="AO782" s="42"/>
    </row>
    <row r="783" spans="28:41" ht="15.75" customHeight="1">
      <c r="AB783" s="41"/>
      <c r="AO783" s="42"/>
    </row>
    <row r="784" spans="28:41" ht="15.75" customHeight="1">
      <c r="AB784" s="41"/>
      <c r="AO784" s="42"/>
    </row>
    <row r="785" spans="28:41" ht="15.75" customHeight="1">
      <c r="AB785" s="41"/>
      <c r="AO785" s="42"/>
    </row>
    <row r="786" spans="28:41" ht="15.75" customHeight="1">
      <c r="AB786" s="41"/>
      <c r="AO786" s="42"/>
    </row>
    <row r="787" spans="28:41" ht="15.75" customHeight="1">
      <c r="AB787" s="41"/>
      <c r="AO787" s="42"/>
    </row>
    <row r="788" spans="28:41" ht="15.75" customHeight="1">
      <c r="AB788" s="41"/>
      <c r="AO788" s="42"/>
    </row>
    <row r="789" spans="28:41" ht="15.75" customHeight="1">
      <c r="AB789" s="41"/>
      <c r="AO789" s="42"/>
    </row>
    <row r="790" spans="28:41" ht="15.75" customHeight="1">
      <c r="AB790" s="41"/>
      <c r="AO790" s="42"/>
    </row>
    <row r="791" spans="28:41" ht="15.75" customHeight="1">
      <c r="AB791" s="41"/>
      <c r="AO791" s="42"/>
    </row>
    <row r="792" spans="28:41" ht="15.75" customHeight="1">
      <c r="AB792" s="41"/>
      <c r="AO792" s="42"/>
    </row>
    <row r="793" spans="28:41" ht="15.75" customHeight="1">
      <c r="AB793" s="41"/>
      <c r="AO793" s="42"/>
    </row>
    <row r="794" spans="28:41" ht="15.75" customHeight="1">
      <c r="AB794" s="41"/>
      <c r="AO794" s="42"/>
    </row>
    <row r="795" spans="28:41" ht="15.75" customHeight="1">
      <c r="AB795" s="41"/>
      <c r="AO795" s="42"/>
    </row>
    <row r="796" spans="28:41" ht="15.75" customHeight="1">
      <c r="AB796" s="41"/>
      <c r="AO796" s="42"/>
    </row>
    <row r="797" spans="28:41" ht="15.75" customHeight="1">
      <c r="AB797" s="41"/>
      <c r="AO797" s="42"/>
    </row>
    <row r="798" spans="28:41" ht="15.75" customHeight="1">
      <c r="AB798" s="41"/>
      <c r="AO798" s="42"/>
    </row>
    <row r="799" spans="28:41" ht="15.75" customHeight="1">
      <c r="AB799" s="41"/>
      <c r="AO799" s="42"/>
    </row>
    <row r="800" spans="28:41" ht="15.75" customHeight="1">
      <c r="AB800" s="41"/>
      <c r="AO800" s="42"/>
    </row>
    <row r="801" spans="28:41" ht="15.75" customHeight="1">
      <c r="AB801" s="41"/>
      <c r="AO801" s="42"/>
    </row>
    <row r="802" spans="28:41" ht="15.75" customHeight="1">
      <c r="AB802" s="41"/>
      <c r="AO802" s="42"/>
    </row>
    <row r="803" spans="28:41" ht="15.75" customHeight="1">
      <c r="AB803" s="41"/>
      <c r="AO803" s="42"/>
    </row>
    <row r="804" spans="28:41" ht="15.75" customHeight="1">
      <c r="AB804" s="41"/>
      <c r="AO804" s="42"/>
    </row>
    <row r="805" spans="28:41" ht="15.75" customHeight="1">
      <c r="AB805" s="41"/>
      <c r="AO805" s="42"/>
    </row>
    <row r="806" spans="28:41" ht="15.75" customHeight="1">
      <c r="AB806" s="41"/>
      <c r="AO806" s="42"/>
    </row>
    <row r="807" spans="28:41" ht="15.75" customHeight="1">
      <c r="AB807" s="41"/>
      <c r="AO807" s="42"/>
    </row>
    <row r="808" spans="28:41" ht="15.75" customHeight="1">
      <c r="AB808" s="41"/>
      <c r="AO808" s="42"/>
    </row>
    <row r="809" spans="28:41" ht="15.75" customHeight="1">
      <c r="AB809" s="41"/>
      <c r="AO809" s="42"/>
    </row>
    <row r="810" spans="28:41" ht="15.75" customHeight="1">
      <c r="AB810" s="41"/>
      <c r="AO810" s="42"/>
    </row>
    <row r="811" spans="28:41" ht="15.75" customHeight="1">
      <c r="AB811" s="41"/>
      <c r="AO811" s="42"/>
    </row>
    <row r="812" spans="28:41" ht="15.75" customHeight="1">
      <c r="AB812" s="41"/>
      <c r="AO812" s="42"/>
    </row>
    <row r="813" spans="28:41" ht="15.75" customHeight="1">
      <c r="AB813" s="41"/>
      <c r="AO813" s="42"/>
    </row>
    <row r="814" spans="28:41" ht="15.75" customHeight="1">
      <c r="AB814" s="41"/>
      <c r="AO814" s="42"/>
    </row>
    <row r="815" spans="28:41" ht="15.75" customHeight="1">
      <c r="AB815" s="41"/>
      <c r="AO815" s="42"/>
    </row>
    <row r="816" spans="28:41" ht="15.75" customHeight="1">
      <c r="AB816" s="41"/>
      <c r="AO816" s="42"/>
    </row>
    <row r="817" spans="28:41" ht="15.75" customHeight="1">
      <c r="AB817" s="41"/>
      <c r="AO817" s="42"/>
    </row>
    <row r="818" spans="28:41" ht="15.75" customHeight="1">
      <c r="AB818" s="41"/>
      <c r="AO818" s="42"/>
    </row>
    <row r="819" spans="28:41" ht="15.75" customHeight="1">
      <c r="AB819" s="41"/>
      <c r="AO819" s="42"/>
    </row>
    <row r="820" spans="28:41" ht="15.75" customHeight="1">
      <c r="AB820" s="41"/>
      <c r="AO820" s="42"/>
    </row>
    <row r="821" spans="28:41" ht="15.75" customHeight="1">
      <c r="AB821" s="41"/>
      <c r="AO821" s="42"/>
    </row>
    <row r="822" spans="28:41" ht="15.75" customHeight="1">
      <c r="AB822" s="41"/>
      <c r="AO822" s="42"/>
    </row>
    <row r="823" spans="28:41" ht="15.75" customHeight="1">
      <c r="AB823" s="41"/>
      <c r="AO823" s="42"/>
    </row>
    <row r="824" spans="28:41" ht="15.75" customHeight="1">
      <c r="AB824" s="41"/>
      <c r="AO824" s="42"/>
    </row>
    <row r="825" spans="28:41" ht="15.75" customHeight="1">
      <c r="AB825" s="41"/>
      <c r="AO825" s="42"/>
    </row>
    <row r="826" spans="28:41" ht="15.75" customHeight="1">
      <c r="AB826" s="41"/>
      <c r="AO826" s="42"/>
    </row>
    <row r="827" spans="28:41" ht="15.75" customHeight="1">
      <c r="AB827" s="41"/>
      <c r="AO827" s="42"/>
    </row>
    <row r="828" spans="28:41" ht="15.75" customHeight="1">
      <c r="AB828" s="41"/>
      <c r="AO828" s="42"/>
    </row>
    <row r="829" spans="28:41" ht="15.75" customHeight="1">
      <c r="AB829" s="41"/>
      <c r="AO829" s="42"/>
    </row>
    <row r="830" spans="28:41" ht="15.75" customHeight="1">
      <c r="AB830" s="41"/>
      <c r="AO830" s="42"/>
    </row>
    <row r="831" spans="28:41" ht="15.75" customHeight="1">
      <c r="AB831" s="41"/>
      <c r="AO831" s="42"/>
    </row>
    <row r="832" spans="28:41" ht="15.75" customHeight="1">
      <c r="AB832" s="41"/>
      <c r="AO832" s="42"/>
    </row>
    <row r="833" spans="28:41" ht="15.75" customHeight="1">
      <c r="AB833" s="41"/>
      <c r="AO833" s="42"/>
    </row>
    <row r="834" spans="28:41" ht="15.75" customHeight="1">
      <c r="AB834" s="41"/>
      <c r="AO834" s="42"/>
    </row>
    <row r="835" spans="28:41" ht="15.75" customHeight="1">
      <c r="AB835" s="41"/>
      <c r="AO835" s="42"/>
    </row>
    <row r="836" spans="28:41" ht="15.75" customHeight="1">
      <c r="AB836" s="41"/>
      <c r="AO836" s="42"/>
    </row>
    <row r="837" spans="28:41" ht="15.75" customHeight="1">
      <c r="AB837" s="41"/>
      <c r="AO837" s="42"/>
    </row>
    <row r="838" spans="28:41" ht="15.75" customHeight="1">
      <c r="AB838" s="41"/>
      <c r="AO838" s="42"/>
    </row>
    <row r="839" spans="28:41" ht="15.75" customHeight="1">
      <c r="AB839" s="41"/>
      <c r="AO839" s="42"/>
    </row>
    <row r="840" spans="28:41" ht="15.75" customHeight="1">
      <c r="AB840" s="41"/>
      <c r="AO840" s="42"/>
    </row>
    <row r="841" spans="28:41" ht="15.75" customHeight="1">
      <c r="AB841" s="41"/>
      <c r="AO841" s="42"/>
    </row>
    <row r="842" spans="28:41" ht="15.75" customHeight="1">
      <c r="AB842" s="41"/>
      <c r="AO842" s="42"/>
    </row>
    <row r="843" spans="28:41" ht="15.75" customHeight="1">
      <c r="AB843" s="41"/>
      <c r="AO843" s="42"/>
    </row>
    <row r="844" spans="28:41" ht="15.75" customHeight="1">
      <c r="AB844" s="41"/>
      <c r="AO844" s="42"/>
    </row>
    <row r="845" spans="28:41" ht="15.75" customHeight="1">
      <c r="AB845" s="41"/>
      <c r="AO845" s="42"/>
    </row>
    <row r="846" spans="28:41" ht="15.75" customHeight="1">
      <c r="AB846" s="41"/>
      <c r="AO846" s="42"/>
    </row>
    <row r="847" spans="28:41" ht="15.75" customHeight="1">
      <c r="AB847" s="41"/>
      <c r="AO847" s="42"/>
    </row>
    <row r="848" spans="28:41" ht="15.75" customHeight="1">
      <c r="AB848" s="41"/>
      <c r="AO848" s="42"/>
    </row>
    <row r="849" spans="28:41" ht="15.75" customHeight="1">
      <c r="AB849" s="41"/>
      <c r="AO849" s="42"/>
    </row>
    <row r="850" spans="28:41" ht="15.75" customHeight="1">
      <c r="AB850" s="41"/>
      <c r="AO850" s="42"/>
    </row>
    <row r="851" spans="28:41" ht="15.75" customHeight="1">
      <c r="AB851" s="41"/>
      <c r="AO851" s="42"/>
    </row>
    <row r="852" spans="28:41" ht="15.75" customHeight="1">
      <c r="AB852" s="41"/>
      <c r="AO852" s="42"/>
    </row>
    <row r="853" spans="28:41" ht="15.75" customHeight="1">
      <c r="AB853" s="41"/>
      <c r="AO853" s="42"/>
    </row>
    <row r="854" spans="28:41" ht="15.75" customHeight="1">
      <c r="AB854" s="41"/>
      <c r="AO854" s="42"/>
    </row>
    <row r="855" spans="28:41" ht="15.75" customHeight="1">
      <c r="AB855" s="41"/>
      <c r="AO855" s="42"/>
    </row>
    <row r="856" spans="28:41" ht="15.75" customHeight="1">
      <c r="AB856" s="41"/>
      <c r="AO856" s="42"/>
    </row>
    <row r="857" spans="28:41" ht="15.75" customHeight="1">
      <c r="AB857" s="41"/>
      <c r="AO857" s="42"/>
    </row>
    <row r="858" spans="28:41" ht="15.75" customHeight="1">
      <c r="AB858" s="41"/>
      <c r="AO858" s="42"/>
    </row>
    <row r="859" spans="28:41" ht="15.75" customHeight="1">
      <c r="AB859" s="41"/>
      <c r="AO859" s="42"/>
    </row>
    <row r="860" spans="28:41" ht="15.75" customHeight="1">
      <c r="AB860" s="41"/>
      <c r="AO860" s="42"/>
    </row>
    <row r="861" spans="28:41" ht="15.75" customHeight="1">
      <c r="AB861" s="41"/>
      <c r="AO861" s="42"/>
    </row>
    <row r="862" spans="28:41" ht="15.75" customHeight="1">
      <c r="AB862" s="41"/>
      <c r="AO862" s="42"/>
    </row>
    <row r="863" spans="28:41" ht="15.75" customHeight="1">
      <c r="AB863" s="41"/>
      <c r="AO863" s="42"/>
    </row>
    <row r="864" spans="28:41" ht="15.75" customHeight="1">
      <c r="AB864" s="41"/>
      <c r="AO864" s="42"/>
    </row>
    <row r="865" spans="28:41" ht="15.75" customHeight="1">
      <c r="AB865" s="41"/>
      <c r="AO865" s="42"/>
    </row>
    <row r="866" spans="28:41" ht="15.75" customHeight="1">
      <c r="AB866" s="41"/>
      <c r="AO866" s="42"/>
    </row>
    <row r="867" spans="28:41" ht="15.75" customHeight="1">
      <c r="AB867" s="41"/>
      <c r="AO867" s="42"/>
    </row>
    <row r="868" spans="28:41" ht="15.75" customHeight="1">
      <c r="AB868" s="41"/>
      <c r="AO868" s="42"/>
    </row>
    <row r="869" spans="28:41" ht="15.75" customHeight="1">
      <c r="AB869" s="41"/>
      <c r="AO869" s="42"/>
    </row>
    <row r="870" spans="28:41" ht="15.75" customHeight="1">
      <c r="AB870" s="41"/>
      <c r="AO870" s="42"/>
    </row>
    <row r="871" spans="28:41" ht="15.75" customHeight="1">
      <c r="AB871" s="41"/>
      <c r="AO871" s="42"/>
    </row>
    <row r="872" spans="28:41" ht="15.75" customHeight="1">
      <c r="AB872" s="41"/>
      <c r="AO872" s="42"/>
    </row>
    <row r="873" spans="28:41" ht="15.75" customHeight="1">
      <c r="AB873" s="41"/>
      <c r="AO873" s="42"/>
    </row>
    <row r="874" spans="28:41" ht="15.75" customHeight="1">
      <c r="AB874" s="41"/>
      <c r="AO874" s="42"/>
    </row>
    <row r="875" spans="28:41" ht="15.75" customHeight="1">
      <c r="AB875" s="41"/>
      <c r="AO875" s="42"/>
    </row>
    <row r="876" spans="28:41" ht="15.75" customHeight="1">
      <c r="AB876" s="41"/>
      <c r="AO876" s="42"/>
    </row>
    <row r="877" spans="28:41" ht="15.75" customHeight="1">
      <c r="AB877" s="41"/>
      <c r="AO877" s="42"/>
    </row>
    <row r="878" spans="28:41" ht="15.75" customHeight="1">
      <c r="AB878" s="41"/>
      <c r="AO878" s="42"/>
    </row>
    <row r="879" spans="28:41" ht="15.75" customHeight="1">
      <c r="AB879" s="41"/>
      <c r="AO879" s="42"/>
    </row>
    <row r="880" spans="28:41" ht="15.75" customHeight="1">
      <c r="AB880" s="41"/>
      <c r="AO880" s="42"/>
    </row>
    <row r="881" spans="28:41" ht="15.75" customHeight="1">
      <c r="AB881" s="41"/>
      <c r="AO881" s="42"/>
    </row>
    <row r="882" spans="28:41" ht="15.75" customHeight="1">
      <c r="AB882" s="41"/>
      <c r="AO882" s="42"/>
    </row>
    <row r="883" spans="28:41" ht="15.75" customHeight="1">
      <c r="AB883" s="41"/>
      <c r="AO883" s="42"/>
    </row>
    <row r="884" spans="28:41" ht="15.75" customHeight="1">
      <c r="AB884" s="41"/>
      <c r="AO884" s="42"/>
    </row>
    <row r="885" spans="28:41" ht="15.75" customHeight="1">
      <c r="AB885" s="41"/>
      <c r="AO885" s="42"/>
    </row>
    <row r="886" spans="28:41" ht="15.75" customHeight="1">
      <c r="AB886" s="41"/>
      <c r="AO886" s="42"/>
    </row>
    <row r="887" spans="28:41" ht="15.75" customHeight="1">
      <c r="AB887" s="41"/>
      <c r="AO887" s="42"/>
    </row>
    <row r="888" spans="28:41" ht="15.75" customHeight="1">
      <c r="AB888" s="41"/>
      <c r="AO888" s="42"/>
    </row>
    <row r="889" spans="28:41" ht="15.75" customHeight="1">
      <c r="AB889" s="41"/>
      <c r="AO889" s="42"/>
    </row>
    <row r="890" spans="28:41" ht="15.75" customHeight="1">
      <c r="AB890" s="41"/>
      <c r="AO890" s="42"/>
    </row>
    <row r="891" spans="28:41" ht="15.75" customHeight="1">
      <c r="AB891" s="41"/>
      <c r="AO891" s="42"/>
    </row>
    <row r="892" spans="28:41" ht="15.75" customHeight="1">
      <c r="AB892" s="41"/>
      <c r="AO892" s="42"/>
    </row>
    <row r="893" spans="28:41" ht="15.75" customHeight="1">
      <c r="AB893" s="41"/>
      <c r="AO893" s="42"/>
    </row>
    <row r="894" spans="28:41" ht="15.75" customHeight="1">
      <c r="AB894" s="41"/>
      <c r="AO894" s="42"/>
    </row>
    <row r="895" spans="28:41" ht="15.75" customHeight="1">
      <c r="AB895" s="41"/>
      <c r="AO895" s="42"/>
    </row>
    <row r="896" spans="28:41" ht="15.75" customHeight="1">
      <c r="AB896" s="41"/>
      <c r="AO896" s="42"/>
    </row>
    <row r="897" spans="28:41" ht="15.75" customHeight="1">
      <c r="AB897" s="41"/>
      <c r="AO897" s="42"/>
    </row>
    <row r="898" spans="28:41" ht="15.75" customHeight="1">
      <c r="AB898" s="41"/>
      <c r="AO898" s="42"/>
    </row>
    <row r="899" spans="28:41" ht="15.75" customHeight="1">
      <c r="AB899" s="41"/>
      <c r="AO899" s="42"/>
    </row>
    <row r="900" spans="28:41" ht="15.75" customHeight="1">
      <c r="AB900" s="41"/>
      <c r="AO900" s="42"/>
    </row>
    <row r="901" spans="28:41" ht="15.75" customHeight="1">
      <c r="AB901" s="41"/>
      <c r="AO901" s="42"/>
    </row>
    <row r="902" spans="28:41" ht="15.75" customHeight="1">
      <c r="AB902" s="41"/>
      <c r="AO902" s="42"/>
    </row>
    <row r="903" spans="28:41" ht="15.75" customHeight="1">
      <c r="AB903" s="41"/>
      <c r="AO903" s="42"/>
    </row>
    <row r="904" spans="28:41" ht="15.75" customHeight="1">
      <c r="AB904" s="41"/>
      <c r="AO904" s="42"/>
    </row>
    <row r="905" spans="28:41" ht="15.75" customHeight="1">
      <c r="AB905" s="41"/>
      <c r="AO905" s="42"/>
    </row>
    <row r="906" spans="28:41" ht="15.75" customHeight="1">
      <c r="AB906" s="41"/>
      <c r="AO906" s="42"/>
    </row>
    <row r="907" spans="28:41" ht="15.75" customHeight="1">
      <c r="AB907" s="41"/>
      <c r="AO907" s="42"/>
    </row>
    <row r="908" spans="28:41" ht="15.75" customHeight="1">
      <c r="AB908" s="41"/>
      <c r="AO908" s="42"/>
    </row>
    <row r="909" spans="28:41" ht="15.75" customHeight="1">
      <c r="AB909" s="41"/>
      <c r="AO909" s="42"/>
    </row>
    <row r="910" spans="28:41" ht="15.75" customHeight="1">
      <c r="AB910" s="41"/>
      <c r="AO910" s="42"/>
    </row>
    <row r="911" spans="28:41" ht="15.75" customHeight="1">
      <c r="AB911" s="41"/>
      <c r="AO911" s="42"/>
    </row>
    <row r="912" spans="28:41" ht="15.75" customHeight="1">
      <c r="AB912" s="41"/>
      <c r="AO912" s="42"/>
    </row>
    <row r="913" spans="28:41" ht="15.75" customHeight="1">
      <c r="AB913" s="41"/>
      <c r="AO913" s="42"/>
    </row>
    <row r="914" spans="28:41" ht="15.75" customHeight="1">
      <c r="AB914" s="41"/>
      <c r="AO914" s="42"/>
    </row>
    <row r="915" spans="28:41" ht="15.75" customHeight="1">
      <c r="AB915" s="41"/>
      <c r="AO915" s="42"/>
    </row>
    <row r="916" spans="28:41" ht="15.75" customHeight="1">
      <c r="AB916" s="41"/>
      <c r="AO916" s="42"/>
    </row>
    <row r="917" spans="28:41" ht="15.75" customHeight="1">
      <c r="AB917" s="41"/>
      <c r="AO917" s="42"/>
    </row>
    <row r="918" spans="28:41" ht="15.75" customHeight="1">
      <c r="AB918" s="41"/>
      <c r="AO918" s="42"/>
    </row>
    <row r="919" spans="28:41" ht="15.75" customHeight="1">
      <c r="AB919" s="41"/>
      <c r="AO919" s="42"/>
    </row>
    <row r="920" spans="28:41" ht="15.75" customHeight="1">
      <c r="AB920" s="41"/>
      <c r="AO920" s="42"/>
    </row>
    <row r="921" spans="28:41" ht="15.75" customHeight="1">
      <c r="AB921" s="41"/>
      <c r="AO921" s="42"/>
    </row>
    <row r="922" spans="28:41" ht="15.75" customHeight="1">
      <c r="AB922" s="41"/>
      <c r="AO922" s="42"/>
    </row>
    <row r="923" spans="28:41" ht="15.75" customHeight="1">
      <c r="AB923" s="41"/>
      <c r="AO923" s="42"/>
    </row>
    <row r="924" spans="28:41" ht="15.75" customHeight="1">
      <c r="AB924" s="41"/>
      <c r="AO924" s="42"/>
    </row>
    <row r="925" spans="28:41" ht="15.75" customHeight="1">
      <c r="AB925" s="41"/>
      <c r="AO925" s="42"/>
    </row>
    <row r="926" spans="28:41" ht="15.75" customHeight="1">
      <c r="AB926" s="41"/>
      <c r="AO926" s="42"/>
    </row>
    <row r="927" spans="28:41" ht="15.75" customHeight="1">
      <c r="AB927" s="41"/>
      <c r="AO927" s="42"/>
    </row>
    <row r="928" spans="28:41" ht="15.75" customHeight="1">
      <c r="AB928" s="41"/>
      <c r="AO928" s="42"/>
    </row>
    <row r="929" spans="28:41" ht="15.75" customHeight="1">
      <c r="AB929" s="41"/>
      <c r="AO929" s="42"/>
    </row>
    <row r="930" spans="28:41" ht="15.75" customHeight="1">
      <c r="AB930" s="41"/>
      <c r="AO930" s="42"/>
    </row>
    <row r="931" spans="28:41" ht="15.75" customHeight="1">
      <c r="AB931" s="41"/>
      <c r="AO931" s="42"/>
    </row>
    <row r="932" spans="28:41" ht="15.75" customHeight="1">
      <c r="AB932" s="41"/>
      <c r="AO932" s="42"/>
    </row>
    <row r="933" spans="28:41" ht="15.75" customHeight="1">
      <c r="AB933" s="41"/>
      <c r="AO933" s="42"/>
    </row>
    <row r="934" spans="28:41" ht="15.75" customHeight="1">
      <c r="AB934" s="41"/>
      <c r="AO934" s="42"/>
    </row>
    <row r="935" spans="28:41" ht="15.75" customHeight="1">
      <c r="AB935" s="41"/>
      <c r="AO935" s="42"/>
    </row>
    <row r="936" spans="28:41" ht="15.75" customHeight="1">
      <c r="AB936" s="41"/>
      <c r="AO936" s="42"/>
    </row>
    <row r="937" spans="28:41" ht="15.75" customHeight="1">
      <c r="AB937" s="41"/>
      <c r="AO937" s="42"/>
    </row>
    <row r="938" spans="28:41" ht="15.75" customHeight="1">
      <c r="AB938" s="41"/>
      <c r="AO938" s="42"/>
    </row>
    <row r="939" spans="28:41" ht="15.75" customHeight="1">
      <c r="AB939" s="41"/>
      <c r="AO939" s="42"/>
    </row>
    <row r="940" spans="28:41" ht="15.75" customHeight="1">
      <c r="AB940" s="41"/>
      <c r="AO940" s="42"/>
    </row>
    <row r="941" spans="28:41" ht="15.75" customHeight="1">
      <c r="AB941" s="41"/>
      <c r="AO941" s="42"/>
    </row>
    <row r="942" spans="28:41" ht="15.75" customHeight="1">
      <c r="AB942" s="41"/>
      <c r="AO942" s="42"/>
    </row>
    <row r="943" spans="28:41" ht="15.75" customHeight="1">
      <c r="AB943" s="41"/>
      <c r="AO943" s="42"/>
    </row>
    <row r="944" spans="28:41" ht="15.75" customHeight="1">
      <c r="AB944" s="41"/>
      <c r="AO944" s="42"/>
    </row>
    <row r="945" spans="28:41" ht="15.75" customHeight="1">
      <c r="AB945" s="41"/>
      <c r="AO945" s="42"/>
    </row>
    <row r="946" spans="28:41" ht="15.75" customHeight="1">
      <c r="AB946" s="41"/>
      <c r="AO946" s="42"/>
    </row>
    <row r="947" spans="28:41" ht="15.75" customHeight="1">
      <c r="AB947" s="41"/>
      <c r="AO947" s="42"/>
    </row>
    <row r="948" spans="28:41" ht="15.75" customHeight="1">
      <c r="AB948" s="41"/>
      <c r="AO948" s="42"/>
    </row>
    <row r="949" spans="28:41" ht="15.75" customHeight="1">
      <c r="AB949" s="41"/>
      <c r="AO949" s="42"/>
    </row>
    <row r="950" spans="28:41" ht="15.75" customHeight="1">
      <c r="AB950" s="41"/>
      <c r="AO950" s="42"/>
    </row>
    <row r="951" spans="28:41" ht="15.75" customHeight="1">
      <c r="AB951" s="41"/>
      <c r="AO951" s="42"/>
    </row>
    <row r="952" spans="28:41" ht="15.75" customHeight="1">
      <c r="AB952" s="41"/>
      <c r="AO952" s="42"/>
    </row>
    <row r="953" spans="28:41" ht="15.75" customHeight="1">
      <c r="AB953" s="41"/>
      <c r="AO953" s="42"/>
    </row>
    <row r="954" spans="28:41" ht="15.75" customHeight="1">
      <c r="AB954" s="41"/>
      <c r="AO954" s="42"/>
    </row>
    <row r="955" spans="28:41" ht="15.75" customHeight="1">
      <c r="AB955" s="41"/>
      <c r="AO955" s="42"/>
    </row>
    <row r="956" spans="28:41" ht="15.75" customHeight="1">
      <c r="AB956" s="41"/>
      <c r="AO956" s="42"/>
    </row>
    <row r="957" spans="28:41" ht="15.75" customHeight="1">
      <c r="AB957" s="41"/>
      <c r="AO957" s="42"/>
    </row>
    <row r="958" spans="28:41" ht="15.75" customHeight="1">
      <c r="AB958" s="41"/>
      <c r="AO958" s="42"/>
    </row>
    <row r="959" spans="28:41" ht="15.75" customHeight="1">
      <c r="AB959" s="41"/>
      <c r="AO959" s="42"/>
    </row>
    <row r="960" spans="28:41" ht="15.75" customHeight="1">
      <c r="AB960" s="41"/>
      <c r="AO960" s="42"/>
    </row>
    <row r="961" spans="28:41" ht="15.75" customHeight="1">
      <c r="AB961" s="41"/>
      <c r="AO961" s="42"/>
    </row>
    <row r="962" spans="28:41" ht="15.75" customHeight="1">
      <c r="AB962" s="41"/>
      <c r="AO962" s="42"/>
    </row>
    <row r="963" spans="28:41" ht="15.75" customHeight="1">
      <c r="AB963" s="41"/>
      <c r="AO963" s="42"/>
    </row>
    <row r="964" spans="28:41" ht="15.75" customHeight="1">
      <c r="AB964" s="41"/>
      <c r="AO964" s="42"/>
    </row>
    <row r="965" spans="28:41" ht="15.75" customHeight="1">
      <c r="AB965" s="41"/>
      <c r="AO965" s="42"/>
    </row>
    <row r="966" spans="28:41" ht="15.75" customHeight="1">
      <c r="AB966" s="41"/>
      <c r="AO966" s="42"/>
    </row>
    <row r="967" spans="28:41" ht="15.75" customHeight="1">
      <c r="AB967" s="41"/>
      <c r="AO967" s="42"/>
    </row>
    <row r="968" spans="28:41" ht="15.75" customHeight="1">
      <c r="AB968" s="41"/>
      <c r="AO968" s="42"/>
    </row>
    <row r="969" spans="28:41" ht="15.75" customHeight="1">
      <c r="AB969" s="41"/>
      <c r="AO969" s="42"/>
    </row>
    <row r="970" spans="28:41" ht="15.75" customHeight="1">
      <c r="AB970" s="41"/>
      <c r="AO970" s="42"/>
    </row>
    <row r="971" spans="28:41" ht="15.75" customHeight="1">
      <c r="AB971" s="41"/>
      <c r="AO971" s="42"/>
    </row>
    <row r="972" spans="28:41" ht="15.75" customHeight="1">
      <c r="AB972" s="41"/>
      <c r="AO972" s="42"/>
    </row>
    <row r="973" spans="28:41" ht="15.75" customHeight="1">
      <c r="AB973" s="41"/>
      <c r="AO973" s="42"/>
    </row>
    <row r="974" spans="28:41" ht="15.75" customHeight="1">
      <c r="AB974" s="41"/>
      <c r="AO974" s="42"/>
    </row>
    <row r="975" spans="28:41" ht="15.75" customHeight="1">
      <c r="AB975" s="41"/>
      <c r="AO975" s="42"/>
    </row>
    <row r="976" spans="28:41" ht="15.75" customHeight="1">
      <c r="AB976" s="41"/>
      <c r="AO976" s="42"/>
    </row>
    <row r="977" spans="28:41" ht="15.75" customHeight="1">
      <c r="AB977" s="41"/>
      <c r="AO977" s="42"/>
    </row>
    <row r="978" spans="28:41" ht="15.75" customHeight="1">
      <c r="AB978" s="41"/>
      <c r="AO978" s="42"/>
    </row>
    <row r="979" spans="28:41" ht="15.75" customHeight="1">
      <c r="AB979" s="41"/>
      <c r="AO979" s="42"/>
    </row>
    <row r="980" spans="28:41" ht="15.75" customHeight="1">
      <c r="AB980" s="41"/>
      <c r="AO980" s="42"/>
    </row>
    <row r="981" spans="28:41" ht="15.75" customHeight="1">
      <c r="AB981" s="41"/>
      <c r="AO981" s="42"/>
    </row>
    <row r="982" spans="28:41" ht="15.75" customHeight="1">
      <c r="AB982" s="41"/>
      <c r="AO982" s="42"/>
    </row>
    <row r="983" spans="28:41" ht="15.75" customHeight="1">
      <c r="AB983" s="41"/>
      <c r="AO983" s="42"/>
    </row>
    <row r="984" spans="28:41" ht="15.75" customHeight="1">
      <c r="AB984" s="41"/>
      <c r="AO984" s="42"/>
    </row>
    <row r="985" spans="28:41" ht="15.75" customHeight="1">
      <c r="AB985" s="41"/>
      <c r="AO985" s="42"/>
    </row>
    <row r="986" spans="28:41" ht="15.75" customHeight="1">
      <c r="AB986" s="41"/>
      <c r="AO986" s="42"/>
    </row>
    <row r="987" spans="28:41" ht="15.75" customHeight="1">
      <c r="AB987" s="41"/>
      <c r="AO987" s="42"/>
    </row>
    <row r="988" spans="28:41" ht="15.75" customHeight="1">
      <c r="AB988" s="41"/>
      <c r="AO988" s="42"/>
    </row>
    <row r="989" spans="28:41" ht="15.75" customHeight="1">
      <c r="AB989" s="41"/>
      <c r="AO989" s="42"/>
    </row>
    <row r="990" spans="28:41" ht="15.75" customHeight="1">
      <c r="AB990" s="41"/>
      <c r="AO990" s="42"/>
    </row>
    <row r="991" spans="28:41" ht="15.75" customHeight="1">
      <c r="AB991" s="41"/>
      <c r="AO991" s="42"/>
    </row>
    <row r="992" spans="28:41" ht="15.75" customHeight="1">
      <c r="AB992" s="41"/>
      <c r="AO992" s="42"/>
    </row>
    <row r="993" spans="28:41" ht="15.75" customHeight="1">
      <c r="AB993" s="41"/>
      <c r="AO993" s="42"/>
    </row>
    <row r="994" spans="28:41" ht="15.75" customHeight="1">
      <c r="AB994" s="41"/>
      <c r="AO994" s="42"/>
    </row>
    <row r="995" spans="28:41" ht="15.75" customHeight="1">
      <c r="AB995" s="41"/>
      <c r="AO995" s="42"/>
    </row>
    <row r="996" spans="28:41" ht="15.75" customHeight="1">
      <c r="AB996" s="41"/>
      <c r="AO996" s="42"/>
    </row>
    <row r="997" spans="28:41" ht="15.75" customHeight="1">
      <c r="AB997" s="41"/>
      <c r="AO997" s="42"/>
    </row>
    <row r="998" spans="28:41" ht="15.75" customHeight="1">
      <c r="AB998" s="41"/>
      <c r="AO998" s="42"/>
    </row>
    <row r="999" spans="28:41" ht="15.75" customHeight="1">
      <c r="AB999" s="41"/>
      <c r="AO999" s="42"/>
    </row>
    <row r="1000" spans="28:41" ht="15.75" customHeight="1">
      <c r="AB1000" s="41"/>
      <c r="AO1000" s="42"/>
    </row>
  </sheetData>
  <sheetProtection algorithmName="SHA-512" hashValue="IcF/P7bdfOaMrcmSaMQ4kWdlm4MnuHIPDEB1y92mo3YM2vlDBKwbavQQO99DQuE1SnsxRByhWw3rw4Q1ITj6fQ==" saltValue="MFzrLJWMJ0ekcIT4NZ+Ouw==" spinCount="100000" sheet="1" formatCells="0" formatColumns="0" formatRows="0" insertColumns="0" insertRows="0" insertHyperlinks="0" deleteColumns="0" deleteRows="0" sort="0" autoFilter="0" pivotTables="0"/>
  <mergeCells count="19">
    <mergeCell ref="A1:A3"/>
    <mergeCell ref="E1:AB1"/>
    <mergeCell ref="AC1:AR1"/>
    <mergeCell ref="E2:E3"/>
    <mergeCell ref="F2:K2"/>
    <mergeCell ref="L2:Y2"/>
    <mergeCell ref="Z2:Z3"/>
    <mergeCell ref="D1:D3"/>
    <mergeCell ref="AP2:AP3"/>
    <mergeCell ref="AQ2:AQ3"/>
    <mergeCell ref="AR2:AR3"/>
    <mergeCell ref="AS2:AS3"/>
    <mergeCell ref="B1:B3"/>
    <mergeCell ref="C1:C3"/>
    <mergeCell ref="AA2:AA3"/>
    <mergeCell ref="AB2:AB3"/>
    <mergeCell ref="AC2:AE2"/>
    <mergeCell ref="AF2:AK2"/>
    <mergeCell ref="AL2:AO2"/>
  </mergeCells>
  <pageMargins left="0.7" right="0.7" top="0.75" bottom="0.75" header="0" footer="0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00"/>
  <sheetViews>
    <sheetView topLeftCell="A7" workbookViewId="0">
      <selection sqref="A1:A3"/>
    </sheetView>
  </sheetViews>
  <sheetFormatPr defaultColWidth="14.44140625" defaultRowHeight="15" customHeight="1"/>
  <cols>
    <col min="1" max="1" width="8.6640625" customWidth="1"/>
    <col min="2" max="2" width="14" customWidth="1"/>
    <col min="3" max="3" width="13.109375" customWidth="1"/>
    <col min="4" max="4" width="17.109375" customWidth="1"/>
    <col min="5" max="5" width="4.6640625" customWidth="1"/>
    <col min="6" max="6" width="3.88671875" customWidth="1"/>
    <col min="7" max="7" width="4" customWidth="1"/>
    <col min="8" max="8" width="3.88671875" customWidth="1"/>
    <col min="9" max="9" width="3.6640625" customWidth="1"/>
    <col min="10" max="10" width="4" customWidth="1"/>
    <col min="11" max="11" width="4.33203125" customWidth="1"/>
    <col min="12" max="12" width="5.33203125" customWidth="1"/>
    <col min="13" max="27" width="4" customWidth="1"/>
    <col min="28" max="28" width="6.33203125" customWidth="1"/>
    <col min="29" max="30" width="7.109375" customWidth="1"/>
    <col min="31" max="31" width="8.33203125" customWidth="1"/>
    <col min="32" max="39" width="2.6640625" customWidth="1"/>
    <col min="40" max="40" width="8.6640625" customWidth="1"/>
    <col min="41" max="42" width="2.88671875" customWidth="1"/>
    <col min="43" max="43" width="8.6640625" customWidth="1"/>
    <col min="44" max="48" width="3.88671875" customWidth="1"/>
    <col min="49" max="49" width="4.6640625" customWidth="1"/>
    <col min="50" max="50" width="3.88671875" customWidth="1"/>
    <col min="51" max="54" width="8.6640625" customWidth="1"/>
    <col min="55" max="56" width="9.5546875" customWidth="1"/>
  </cols>
  <sheetData>
    <row r="1" spans="1:56" ht="21">
      <c r="A1" s="97" t="s">
        <v>0</v>
      </c>
      <c r="B1" s="97" t="s">
        <v>1</v>
      </c>
      <c r="C1" s="97" t="s">
        <v>2</v>
      </c>
      <c r="D1" s="97" t="s">
        <v>3</v>
      </c>
      <c r="E1" s="108" t="s">
        <v>4</v>
      </c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2"/>
      <c r="AF1" s="108" t="s">
        <v>5</v>
      </c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"/>
      <c r="BD1" s="2"/>
    </row>
    <row r="2" spans="1:56" ht="14.4">
      <c r="A2" s="107"/>
      <c r="B2" s="107"/>
      <c r="C2" s="107"/>
      <c r="D2" s="107"/>
      <c r="E2" s="97" t="s">
        <v>6</v>
      </c>
      <c r="F2" s="104" t="s">
        <v>7</v>
      </c>
      <c r="G2" s="101"/>
      <c r="H2" s="101"/>
      <c r="I2" s="101"/>
      <c r="J2" s="101"/>
      <c r="K2" s="102"/>
      <c r="L2" s="43"/>
      <c r="M2" s="104" t="s">
        <v>8</v>
      </c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2"/>
      <c r="AC2" s="97" t="s">
        <v>9</v>
      </c>
      <c r="AD2" s="97" t="s">
        <v>10</v>
      </c>
      <c r="AE2" s="99" t="s">
        <v>11</v>
      </c>
      <c r="AF2" s="100" t="s">
        <v>12</v>
      </c>
      <c r="AG2" s="101"/>
      <c r="AH2" s="101"/>
      <c r="AI2" s="101"/>
      <c r="AJ2" s="101"/>
      <c r="AK2" s="101"/>
      <c r="AL2" s="101"/>
      <c r="AM2" s="101"/>
      <c r="AN2" s="102"/>
      <c r="AO2" s="100" t="s">
        <v>13</v>
      </c>
      <c r="AP2" s="101"/>
      <c r="AQ2" s="102"/>
      <c r="AR2" s="104" t="s">
        <v>14</v>
      </c>
      <c r="AS2" s="101"/>
      <c r="AT2" s="101"/>
      <c r="AU2" s="101"/>
      <c r="AV2" s="101"/>
      <c r="AW2" s="101"/>
      <c r="AX2" s="101"/>
      <c r="AY2" s="102"/>
      <c r="AZ2" s="97" t="s">
        <v>9</v>
      </c>
      <c r="BA2" s="97" t="s">
        <v>15</v>
      </c>
      <c r="BB2" s="97" t="s">
        <v>11</v>
      </c>
      <c r="BC2" s="97" t="s">
        <v>126</v>
      </c>
      <c r="BD2" s="44"/>
    </row>
    <row r="3" spans="1:56" ht="14.4">
      <c r="A3" s="98"/>
      <c r="B3" s="98"/>
      <c r="C3" s="98"/>
      <c r="D3" s="98"/>
      <c r="E3" s="98"/>
      <c r="F3" s="4" t="s">
        <v>16</v>
      </c>
      <c r="G3" s="4" t="s">
        <v>17</v>
      </c>
      <c r="H3" s="4" t="s">
        <v>18</v>
      </c>
      <c r="I3" s="4" t="s">
        <v>19</v>
      </c>
      <c r="J3" s="4" t="s">
        <v>20</v>
      </c>
      <c r="K3" s="4" t="s">
        <v>127</v>
      </c>
      <c r="L3" s="4" t="s">
        <v>21</v>
      </c>
      <c r="M3" s="4" t="s">
        <v>22</v>
      </c>
      <c r="N3" s="4" t="s">
        <v>23</v>
      </c>
      <c r="O3" s="4" t="s">
        <v>24</v>
      </c>
      <c r="P3" s="4" t="s">
        <v>25</v>
      </c>
      <c r="Q3" s="4" t="s">
        <v>26</v>
      </c>
      <c r="R3" s="4" t="s">
        <v>27</v>
      </c>
      <c r="S3" s="4" t="s">
        <v>28</v>
      </c>
      <c r="T3" s="4" t="s">
        <v>29</v>
      </c>
      <c r="U3" s="4" t="s">
        <v>30</v>
      </c>
      <c r="V3" s="4" t="s">
        <v>31</v>
      </c>
      <c r="W3" s="4" t="s">
        <v>32</v>
      </c>
      <c r="X3" s="4" t="s">
        <v>33</v>
      </c>
      <c r="Y3" s="4" t="s">
        <v>34</v>
      </c>
      <c r="Z3" s="4" t="s">
        <v>128</v>
      </c>
      <c r="AA3" s="4" t="s">
        <v>129</v>
      </c>
      <c r="AB3" s="4" t="s">
        <v>21</v>
      </c>
      <c r="AC3" s="98"/>
      <c r="AD3" s="98"/>
      <c r="AE3" s="98"/>
      <c r="AF3" s="4">
        <v>1</v>
      </c>
      <c r="AG3" s="4">
        <v>2</v>
      </c>
      <c r="AH3" s="4">
        <v>3</v>
      </c>
      <c r="AI3" s="4">
        <v>4</v>
      </c>
      <c r="AJ3" s="4">
        <v>5</v>
      </c>
      <c r="AK3" s="4">
        <v>6</v>
      </c>
      <c r="AL3" s="4">
        <v>7</v>
      </c>
      <c r="AM3" s="4">
        <v>8</v>
      </c>
      <c r="AN3" s="5" t="s">
        <v>21</v>
      </c>
      <c r="AO3" s="4">
        <v>1</v>
      </c>
      <c r="AP3" s="4">
        <v>2</v>
      </c>
      <c r="AQ3" s="5" t="s">
        <v>21</v>
      </c>
      <c r="AR3" s="4">
        <v>1</v>
      </c>
      <c r="AS3" s="4">
        <v>2</v>
      </c>
      <c r="AT3" s="4">
        <v>3</v>
      </c>
      <c r="AU3" s="4">
        <v>4</v>
      </c>
      <c r="AV3" s="4" t="s">
        <v>130</v>
      </c>
      <c r="AW3" s="4" t="s">
        <v>131</v>
      </c>
      <c r="AX3" s="4" t="s">
        <v>132</v>
      </c>
      <c r="AY3" s="5" t="s">
        <v>21</v>
      </c>
      <c r="AZ3" s="98"/>
      <c r="BA3" s="98"/>
      <c r="BB3" s="98"/>
      <c r="BC3" s="98"/>
      <c r="BD3" s="44"/>
    </row>
    <row r="4" spans="1:56" ht="14.4">
      <c r="A4" s="17" t="s">
        <v>133</v>
      </c>
      <c r="B4" s="45" t="s">
        <v>134</v>
      </c>
      <c r="C4" s="46" t="s">
        <v>135</v>
      </c>
      <c r="D4" s="46" t="s">
        <v>105</v>
      </c>
      <c r="E4" s="5">
        <v>14</v>
      </c>
      <c r="F4" s="4">
        <v>17</v>
      </c>
      <c r="G4" s="4">
        <v>21</v>
      </c>
      <c r="H4" s="4">
        <v>19</v>
      </c>
      <c r="I4" s="4">
        <v>6</v>
      </c>
      <c r="J4" s="4">
        <v>19</v>
      </c>
      <c r="K4" s="43">
        <f t="shared" ref="K4:K35" si="0">F4+G4+H4+I4+J4</f>
        <v>82</v>
      </c>
      <c r="L4" s="5">
        <v>40</v>
      </c>
      <c r="M4" s="4">
        <v>2</v>
      </c>
      <c r="N4" s="4">
        <v>0</v>
      </c>
      <c r="O4" s="4">
        <v>2</v>
      </c>
      <c r="P4" s="4">
        <v>1</v>
      </c>
      <c r="Q4" s="4">
        <v>1</v>
      </c>
      <c r="R4" s="4">
        <v>2</v>
      </c>
      <c r="S4" s="4">
        <v>1.5</v>
      </c>
      <c r="T4" s="4">
        <v>1</v>
      </c>
      <c r="U4" s="4">
        <v>3</v>
      </c>
      <c r="V4" s="4">
        <v>2.5</v>
      </c>
      <c r="W4" s="4">
        <v>1.5</v>
      </c>
      <c r="X4" s="4">
        <v>0.5</v>
      </c>
      <c r="Y4" s="4">
        <v>0</v>
      </c>
      <c r="Z4" s="4">
        <v>3</v>
      </c>
      <c r="AA4" s="4">
        <v>2</v>
      </c>
      <c r="AB4" s="5">
        <f t="shared" ref="AB4:AB35" si="1">M4+N4+O4+P4+Q4+R4+S4+T4+U4+V4+W4+X4+Y4+Z4+AA4</f>
        <v>23</v>
      </c>
      <c r="AC4" s="20">
        <f t="shared" ref="AC4:AC35" si="2">AB4+L4+E4</f>
        <v>77</v>
      </c>
      <c r="AD4" s="4">
        <v>173.5</v>
      </c>
      <c r="AE4" s="21">
        <f t="shared" ref="AE4:AE35" si="3">AC4/AD4*100</f>
        <v>44.380403458213259</v>
      </c>
      <c r="AF4" s="4">
        <v>5</v>
      </c>
      <c r="AG4" s="4">
        <v>3</v>
      </c>
      <c r="AH4" s="4">
        <v>0</v>
      </c>
      <c r="AI4" s="4">
        <v>2</v>
      </c>
      <c r="AJ4" s="4">
        <v>2</v>
      </c>
      <c r="AK4" s="4">
        <v>0</v>
      </c>
      <c r="AL4" s="4">
        <v>6</v>
      </c>
      <c r="AM4" s="4">
        <v>2</v>
      </c>
      <c r="AN4" s="5">
        <f t="shared" ref="AN4:AN35" si="4">AF4+AG4+AH4+AI4+AJ4+AK4+AL4+AM4</f>
        <v>20</v>
      </c>
      <c r="AO4" s="4">
        <v>8</v>
      </c>
      <c r="AP4" s="4">
        <v>5</v>
      </c>
      <c r="AQ4" s="5">
        <f t="shared" ref="AQ4:AQ35" si="5">AO4+AP4</f>
        <v>13</v>
      </c>
      <c r="AR4" s="4">
        <v>3</v>
      </c>
      <c r="AS4" s="4">
        <v>3.5</v>
      </c>
      <c r="AT4" s="4">
        <v>8</v>
      </c>
      <c r="AU4" s="4">
        <v>0</v>
      </c>
      <c r="AV4" s="4">
        <v>3</v>
      </c>
      <c r="AW4" s="47">
        <v>6</v>
      </c>
      <c r="AX4" s="4">
        <v>0</v>
      </c>
      <c r="AY4" s="23">
        <f t="shared" ref="AY4:AY35" si="6">AR4+AS4+AT4+AU4+AV4+AW4+AX4</f>
        <v>23.5</v>
      </c>
      <c r="AZ4" s="20">
        <f t="shared" ref="AZ4:AZ35" si="7">AN4+AQ4+AY4</f>
        <v>56.5</v>
      </c>
      <c r="BA4" s="6">
        <v>150</v>
      </c>
      <c r="BB4" s="21">
        <f t="shared" ref="BB4:BB35" si="8">AZ4*100/BA4</f>
        <v>37.666666666666664</v>
      </c>
      <c r="BC4" s="48">
        <f t="shared" ref="BC4:BC35" si="9">(AE4+BB4)/2</f>
        <v>41.023535062439962</v>
      </c>
      <c r="BD4" s="49"/>
    </row>
    <row r="5" spans="1:56" ht="14.4">
      <c r="A5" s="17" t="s">
        <v>136</v>
      </c>
      <c r="B5" s="50" t="s">
        <v>137</v>
      </c>
      <c r="C5" s="51" t="s">
        <v>138</v>
      </c>
      <c r="D5" s="51" t="s">
        <v>139</v>
      </c>
      <c r="E5" s="5">
        <v>15</v>
      </c>
      <c r="F5" s="4">
        <v>16</v>
      </c>
      <c r="G5" s="4">
        <v>14</v>
      </c>
      <c r="H5" s="4">
        <v>10</v>
      </c>
      <c r="I5" s="4">
        <v>22</v>
      </c>
      <c r="J5" s="4">
        <v>16</v>
      </c>
      <c r="K5" s="43">
        <f t="shared" si="0"/>
        <v>78</v>
      </c>
      <c r="L5" s="5">
        <v>38.5</v>
      </c>
      <c r="M5" s="4">
        <v>1</v>
      </c>
      <c r="N5" s="4">
        <v>1</v>
      </c>
      <c r="O5" s="4">
        <v>1.5</v>
      </c>
      <c r="P5" s="4">
        <v>2</v>
      </c>
      <c r="Q5" s="4">
        <v>0.5</v>
      </c>
      <c r="R5" s="4">
        <v>0.5</v>
      </c>
      <c r="S5" s="4">
        <v>2</v>
      </c>
      <c r="T5" s="4">
        <v>2</v>
      </c>
      <c r="U5" s="4">
        <v>3</v>
      </c>
      <c r="V5" s="4">
        <v>1</v>
      </c>
      <c r="W5" s="4">
        <v>2</v>
      </c>
      <c r="X5" s="4">
        <v>0.5</v>
      </c>
      <c r="Y5" s="4">
        <v>1</v>
      </c>
      <c r="Z5" s="4">
        <v>2.5</v>
      </c>
      <c r="AA5" s="4">
        <v>0</v>
      </c>
      <c r="AB5" s="5">
        <f t="shared" si="1"/>
        <v>20.5</v>
      </c>
      <c r="AC5" s="20">
        <f t="shared" si="2"/>
        <v>74</v>
      </c>
      <c r="AD5" s="4">
        <v>173.5</v>
      </c>
      <c r="AE5" s="21">
        <f t="shared" si="3"/>
        <v>42.65129682997118</v>
      </c>
      <c r="AF5" s="4">
        <v>4</v>
      </c>
      <c r="AG5" s="4">
        <v>1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5">
        <f t="shared" si="4"/>
        <v>5</v>
      </c>
      <c r="AO5" s="4">
        <v>3</v>
      </c>
      <c r="AP5" s="4">
        <v>5</v>
      </c>
      <c r="AQ5" s="5">
        <f t="shared" si="5"/>
        <v>8</v>
      </c>
      <c r="AR5" s="4">
        <v>2</v>
      </c>
      <c r="AS5" s="4">
        <v>3.5</v>
      </c>
      <c r="AT5" s="4">
        <v>12</v>
      </c>
      <c r="AU5" s="4">
        <v>0</v>
      </c>
      <c r="AV5" s="4">
        <v>1</v>
      </c>
      <c r="AW5" s="47">
        <v>1.5</v>
      </c>
      <c r="AX5" s="4">
        <v>0</v>
      </c>
      <c r="AY5" s="23">
        <f t="shared" si="6"/>
        <v>20</v>
      </c>
      <c r="AZ5" s="20">
        <f t="shared" si="7"/>
        <v>33</v>
      </c>
      <c r="BA5" s="6">
        <v>150</v>
      </c>
      <c r="BB5" s="21">
        <f t="shared" si="8"/>
        <v>22</v>
      </c>
      <c r="BC5" s="48">
        <f t="shared" si="9"/>
        <v>32.325648414985594</v>
      </c>
      <c r="BD5" s="49"/>
    </row>
    <row r="6" spans="1:56" ht="14.4">
      <c r="A6" s="17" t="s">
        <v>140</v>
      </c>
      <c r="B6" s="52" t="s">
        <v>141</v>
      </c>
      <c r="C6" s="53" t="s">
        <v>142</v>
      </c>
      <c r="D6" s="53" t="s">
        <v>143</v>
      </c>
      <c r="E6" s="5">
        <v>14</v>
      </c>
      <c r="F6" s="4">
        <v>12</v>
      </c>
      <c r="G6" s="4">
        <v>14</v>
      </c>
      <c r="H6" s="4">
        <v>12</v>
      </c>
      <c r="I6" s="4">
        <v>16</v>
      </c>
      <c r="J6" s="4">
        <v>18</v>
      </c>
      <c r="K6" s="43">
        <f t="shared" si="0"/>
        <v>72</v>
      </c>
      <c r="L6" s="5">
        <v>34.5</v>
      </c>
      <c r="M6" s="4">
        <v>0</v>
      </c>
      <c r="N6" s="4">
        <v>0</v>
      </c>
      <c r="O6" s="4">
        <v>1.5</v>
      </c>
      <c r="P6" s="4">
        <v>3</v>
      </c>
      <c r="Q6" s="4">
        <v>1</v>
      </c>
      <c r="R6" s="4">
        <v>2</v>
      </c>
      <c r="S6" s="4">
        <v>2</v>
      </c>
      <c r="T6" s="4">
        <v>0</v>
      </c>
      <c r="U6" s="4">
        <v>1</v>
      </c>
      <c r="V6" s="4">
        <v>2.5</v>
      </c>
      <c r="W6" s="4">
        <v>0.5</v>
      </c>
      <c r="X6" s="4">
        <v>0.5</v>
      </c>
      <c r="Y6" s="4">
        <v>0</v>
      </c>
      <c r="Z6" s="4">
        <v>0</v>
      </c>
      <c r="AA6" s="4">
        <v>0</v>
      </c>
      <c r="AB6" s="5">
        <f t="shared" si="1"/>
        <v>14</v>
      </c>
      <c r="AC6" s="20">
        <f t="shared" si="2"/>
        <v>62.5</v>
      </c>
      <c r="AD6" s="4">
        <v>173.5</v>
      </c>
      <c r="AE6" s="21">
        <f t="shared" si="3"/>
        <v>36.023054755043226</v>
      </c>
      <c r="AF6" s="4">
        <v>1</v>
      </c>
      <c r="AG6" s="4">
        <v>1</v>
      </c>
      <c r="AH6" s="4">
        <v>7</v>
      </c>
      <c r="AI6" s="4">
        <v>0</v>
      </c>
      <c r="AJ6" s="4">
        <v>0</v>
      </c>
      <c r="AK6" s="4">
        <v>0</v>
      </c>
      <c r="AL6" s="4">
        <v>3</v>
      </c>
      <c r="AM6" s="4">
        <v>2</v>
      </c>
      <c r="AN6" s="5">
        <f t="shared" si="4"/>
        <v>14</v>
      </c>
      <c r="AO6" s="4">
        <v>2</v>
      </c>
      <c r="AP6" s="4">
        <v>1</v>
      </c>
      <c r="AQ6" s="5">
        <f t="shared" si="5"/>
        <v>3</v>
      </c>
      <c r="AR6" s="4">
        <v>1</v>
      </c>
      <c r="AS6" s="4">
        <v>2.5</v>
      </c>
      <c r="AT6" s="4">
        <v>9</v>
      </c>
      <c r="AU6" s="4">
        <v>0</v>
      </c>
      <c r="AV6" s="4">
        <v>1</v>
      </c>
      <c r="AW6" s="47">
        <v>1</v>
      </c>
      <c r="AX6" s="4">
        <v>0</v>
      </c>
      <c r="AY6" s="23">
        <f t="shared" si="6"/>
        <v>14.5</v>
      </c>
      <c r="AZ6" s="20">
        <f t="shared" si="7"/>
        <v>31.5</v>
      </c>
      <c r="BA6" s="6">
        <v>150</v>
      </c>
      <c r="BB6" s="21">
        <f t="shared" si="8"/>
        <v>21</v>
      </c>
      <c r="BC6" s="48">
        <f t="shared" si="9"/>
        <v>28.511527377521613</v>
      </c>
      <c r="BD6" s="49"/>
    </row>
    <row r="7" spans="1:56" ht="14.4">
      <c r="A7" s="7" t="s">
        <v>144</v>
      </c>
      <c r="B7" s="54" t="s">
        <v>145</v>
      </c>
      <c r="C7" s="55" t="s">
        <v>146</v>
      </c>
      <c r="D7" s="55" t="s">
        <v>147</v>
      </c>
      <c r="E7" s="10">
        <v>13</v>
      </c>
      <c r="F7" s="11">
        <v>9</v>
      </c>
      <c r="G7" s="11">
        <v>8</v>
      </c>
      <c r="H7" s="11">
        <v>8</v>
      </c>
      <c r="I7" s="11">
        <v>9</v>
      </c>
      <c r="J7" s="11">
        <v>8.5</v>
      </c>
      <c r="K7" s="56">
        <f t="shared" si="0"/>
        <v>42.5</v>
      </c>
      <c r="L7" s="10">
        <v>41.5</v>
      </c>
      <c r="M7" s="11">
        <v>1</v>
      </c>
      <c r="N7" s="11">
        <v>0</v>
      </c>
      <c r="O7" s="11">
        <v>2</v>
      </c>
      <c r="P7" s="11">
        <v>3</v>
      </c>
      <c r="Q7" s="11">
        <v>1</v>
      </c>
      <c r="R7" s="11">
        <v>1.5</v>
      </c>
      <c r="S7" s="11">
        <v>3</v>
      </c>
      <c r="T7" s="11">
        <v>1</v>
      </c>
      <c r="U7" s="11">
        <v>1.5</v>
      </c>
      <c r="V7" s="11">
        <v>2.5</v>
      </c>
      <c r="W7" s="11">
        <v>1</v>
      </c>
      <c r="X7" s="11">
        <v>2.5</v>
      </c>
      <c r="Y7" s="11">
        <v>4</v>
      </c>
      <c r="Z7" s="11">
        <v>2.5</v>
      </c>
      <c r="AA7" s="11">
        <v>1.5</v>
      </c>
      <c r="AB7" s="10">
        <f t="shared" si="1"/>
        <v>28</v>
      </c>
      <c r="AC7" s="12">
        <f t="shared" si="2"/>
        <v>82.5</v>
      </c>
      <c r="AD7" s="11">
        <v>173.5</v>
      </c>
      <c r="AE7" s="13">
        <f t="shared" si="3"/>
        <v>47.550432276657062</v>
      </c>
      <c r="AF7" s="11">
        <v>2</v>
      </c>
      <c r="AG7" s="11">
        <v>3</v>
      </c>
      <c r="AH7" s="11">
        <v>5</v>
      </c>
      <c r="AI7" s="11">
        <v>4</v>
      </c>
      <c r="AJ7" s="11">
        <v>0</v>
      </c>
      <c r="AK7" s="11">
        <v>0</v>
      </c>
      <c r="AL7" s="11">
        <v>6</v>
      </c>
      <c r="AM7" s="11">
        <v>4</v>
      </c>
      <c r="AN7" s="10">
        <f t="shared" si="4"/>
        <v>24</v>
      </c>
      <c r="AO7" s="11">
        <v>14</v>
      </c>
      <c r="AP7" s="11">
        <v>9</v>
      </c>
      <c r="AQ7" s="10">
        <f t="shared" si="5"/>
        <v>23</v>
      </c>
      <c r="AR7" s="11">
        <v>2</v>
      </c>
      <c r="AS7" s="11">
        <v>3.5</v>
      </c>
      <c r="AT7" s="11">
        <v>5</v>
      </c>
      <c r="AU7" s="11">
        <v>0</v>
      </c>
      <c r="AV7" s="11">
        <v>1</v>
      </c>
      <c r="AW7" s="57">
        <v>2</v>
      </c>
      <c r="AX7" s="11">
        <v>0</v>
      </c>
      <c r="AY7" s="14">
        <f t="shared" si="6"/>
        <v>13.5</v>
      </c>
      <c r="AZ7" s="12">
        <f t="shared" si="7"/>
        <v>60.5</v>
      </c>
      <c r="BA7" s="58">
        <v>150</v>
      </c>
      <c r="BB7" s="13">
        <f t="shared" si="8"/>
        <v>40.333333333333336</v>
      </c>
      <c r="BC7" s="59">
        <f t="shared" si="9"/>
        <v>43.941882804995203</v>
      </c>
      <c r="BD7" s="60" t="s">
        <v>39</v>
      </c>
    </row>
    <row r="8" spans="1:56" ht="14.4">
      <c r="A8" s="17" t="s">
        <v>148</v>
      </c>
      <c r="B8" s="50" t="s">
        <v>149</v>
      </c>
      <c r="C8" s="51" t="s">
        <v>150</v>
      </c>
      <c r="D8" s="51" t="s">
        <v>151</v>
      </c>
      <c r="E8" s="5">
        <v>13</v>
      </c>
      <c r="F8" s="4">
        <v>23</v>
      </c>
      <c r="G8" s="4">
        <v>18</v>
      </c>
      <c r="H8" s="4">
        <v>15</v>
      </c>
      <c r="I8" s="4">
        <v>15</v>
      </c>
      <c r="J8" s="4">
        <v>16</v>
      </c>
      <c r="K8" s="43">
        <f t="shared" si="0"/>
        <v>87</v>
      </c>
      <c r="L8" s="5">
        <v>43</v>
      </c>
      <c r="M8" s="4">
        <v>1.5</v>
      </c>
      <c r="N8" s="4">
        <v>1</v>
      </c>
      <c r="O8" s="4">
        <v>0</v>
      </c>
      <c r="P8" s="4">
        <v>1.5</v>
      </c>
      <c r="Q8" s="4">
        <v>1</v>
      </c>
      <c r="R8" s="4">
        <v>2</v>
      </c>
      <c r="S8" s="4">
        <v>1</v>
      </c>
      <c r="T8" s="4">
        <v>0</v>
      </c>
      <c r="U8" s="4">
        <v>2</v>
      </c>
      <c r="V8" s="4">
        <v>3</v>
      </c>
      <c r="W8" s="4">
        <v>2.5</v>
      </c>
      <c r="X8" s="4">
        <v>1</v>
      </c>
      <c r="Y8" s="4">
        <v>1</v>
      </c>
      <c r="Z8" s="4">
        <v>2</v>
      </c>
      <c r="AA8" s="4">
        <v>1</v>
      </c>
      <c r="AB8" s="5">
        <f t="shared" si="1"/>
        <v>20.5</v>
      </c>
      <c r="AC8" s="20">
        <f t="shared" si="2"/>
        <v>76.5</v>
      </c>
      <c r="AD8" s="4">
        <v>173.5</v>
      </c>
      <c r="AE8" s="21">
        <f t="shared" si="3"/>
        <v>44.092219020172912</v>
      </c>
      <c r="AF8" s="4">
        <v>1</v>
      </c>
      <c r="AG8" s="4">
        <v>1</v>
      </c>
      <c r="AH8" s="4">
        <v>0</v>
      </c>
      <c r="AI8" s="4">
        <v>0</v>
      </c>
      <c r="AJ8" s="4">
        <v>2</v>
      </c>
      <c r="AK8" s="4">
        <v>2</v>
      </c>
      <c r="AL8" s="4">
        <v>0</v>
      </c>
      <c r="AM8" s="4">
        <v>2</v>
      </c>
      <c r="AN8" s="5">
        <f t="shared" si="4"/>
        <v>8</v>
      </c>
      <c r="AO8" s="4">
        <v>2</v>
      </c>
      <c r="AP8" s="4">
        <v>4</v>
      </c>
      <c r="AQ8" s="5">
        <f t="shared" si="5"/>
        <v>6</v>
      </c>
      <c r="AR8" s="4">
        <v>1.5</v>
      </c>
      <c r="AS8" s="4">
        <v>2</v>
      </c>
      <c r="AT8" s="4">
        <v>11</v>
      </c>
      <c r="AU8" s="4">
        <v>0</v>
      </c>
      <c r="AV8" s="4">
        <v>1</v>
      </c>
      <c r="AW8" s="47">
        <v>2</v>
      </c>
      <c r="AX8" s="4">
        <v>0</v>
      </c>
      <c r="AY8" s="23">
        <f t="shared" si="6"/>
        <v>17.5</v>
      </c>
      <c r="AZ8" s="20">
        <f t="shared" si="7"/>
        <v>31.5</v>
      </c>
      <c r="BA8" s="6">
        <v>150</v>
      </c>
      <c r="BB8" s="21">
        <f t="shared" si="8"/>
        <v>21</v>
      </c>
      <c r="BC8" s="48">
        <f t="shared" si="9"/>
        <v>32.546109510086453</v>
      </c>
      <c r="BD8" s="49"/>
    </row>
    <row r="9" spans="1:56" ht="14.4">
      <c r="A9" s="29" t="s">
        <v>152</v>
      </c>
      <c r="B9" s="61" t="s">
        <v>153</v>
      </c>
      <c r="C9" s="62" t="s">
        <v>154</v>
      </c>
      <c r="D9" s="62" t="s">
        <v>102</v>
      </c>
      <c r="E9" s="32">
        <v>18</v>
      </c>
      <c r="F9" s="33">
        <v>18</v>
      </c>
      <c r="G9" s="33">
        <v>22</v>
      </c>
      <c r="H9" s="33">
        <v>16</v>
      </c>
      <c r="I9" s="33">
        <v>13</v>
      </c>
      <c r="J9" s="33">
        <v>21</v>
      </c>
      <c r="K9" s="63">
        <f t="shared" si="0"/>
        <v>90</v>
      </c>
      <c r="L9" s="32">
        <v>44.5</v>
      </c>
      <c r="M9" s="33">
        <v>3.5</v>
      </c>
      <c r="N9" s="33">
        <v>1.5</v>
      </c>
      <c r="O9" s="33">
        <v>1.5</v>
      </c>
      <c r="P9" s="33">
        <v>2</v>
      </c>
      <c r="Q9" s="33">
        <v>1</v>
      </c>
      <c r="R9" s="33">
        <v>2</v>
      </c>
      <c r="S9" s="33">
        <v>1.5</v>
      </c>
      <c r="T9" s="33">
        <v>2</v>
      </c>
      <c r="U9" s="33">
        <v>2</v>
      </c>
      <c r="V9" s="33">
        <v>2</v>
      </c>
      <c r="W9" s="33">
        <v>2</v>
      </c>
      <c r="X9" s="33">
        <v>2.5</v>
      </c>
      <c r="Y9" s="33">
        <v>2</v>
      </c>
      <c r="Z9" s="33">
        <v>4</v>
      </c>
      <c r="AA9" s="33">
        <v>1</v>
      </c>
      <c r="AB9" s="32">
        <f t="shared" si="1"/>
        <v>30.5</v>
      </c>
      <c r="AC9" s="34">
        <f t="shared" si="2"/>
        <v>93</v>
      </c>
      <c r="AD9" s="33">
        <v>173.5</v>
      </c>
      <c r="AE9" s="35">
        <f t="shared" si="3"/>
        <v>53.602305475504316</v>
      </c>
      <c r="AF9" s="33">
        <v>6</v>
      </c>
      <c r="AG9" s="33">
        <v>3</v>
      </c>
      <c r="AH9" s="33">
        <v>12</v>
      </c>
      <c r="AI9" s="33">
        <v>4</v>
      </c>
      <c r="AJ9" s="33">
        <v>4</v>
      </c>
      <c r="AK9" s="33">
        <v>4</v>
      </c>
      <c r="AL9" s="33">
        <v>6</v>
      </c>
      <c r="AM9" s="33">
        <v>4</v>
      </c>
      <c r="AN9" s="32">
        <f t="shared" si="4"/>
        <v>43</v>
      </c>
      <c r="AO9" s="33">
        <v>16</v>
      </c>
      <c r="AP9" s="33">
        <v>6</v>
      </c>
      <c r="AQ9" s="32">
        <f t="shared" si="5"/>
        <v>22</v>
      </c>
      <c r="AR9" s="33">
        <v>2</v>
      </c>
      <c r="AS9" s="33">
        <v>4.5</v>
      </c>
      <c r="AT9" s="33">
        <v>11</v>
      </c>
      <c r="AU9" s="33">
        <v>0</v>
      </c>
      <c r="AV9" s="64">
        <v>0</v>
      </c>
      <c r="AW9" s="64">
        <v>6.5</v>
      </c>
      <c r="AX9" s="33">
        <v>0</v>
      </c>
      <c r="AY9" s="36">
        <f t="shared" si="6"/>
        <v>24</v>
      </c>
      <c r="AZ9" s="34">
        <f t="shared" si="7"/>
        <v>89</v>
      </c>
      <c r="BA9" s="65">
        <v>150</v>
      </c>
      <c r="BB9" s="35">
        <f t="shared" si="8"/>
        <v>59.333333333333336</v>
      </c>
      <c r="BC9" s="66">
        <f t="shared" si="9"/>
        <v>56.467819404418826</v>
      </c>
      <c r="BD9" s="67" t="s">
        <v>155</v>
      </c>
    </row>
    <row r="10" spans="1:56" ht="14.4">
      <c r="A10" s="17" t="s">
        <v>156</v>
      </c>
      <c r="B10" s="50" t="s">
        <v>157</v>
      </c>
      <c r="C10" s="51" t="s">
        <v>158</v>
      </c>
      <c r="D10" s="51" t="s">
        <v>159</v>
      </c>
      <c r="E10" s="5">
        <v>13</v>
      </c>
      <c r="F10" s="4">
        <v>16</v>
      </c>
      <c r="G10" s="4">
        <v>14</v>
      </c>
      <c r="H10" s="4">
        <v>19</v>
      </c>
      <c r="I10" s="4">
        <v>17</v>
      </c>
      <c r="J10" s="4">
        <v>21</v>
      </c>
      <c r="K10" s="43">
        <f t="shared" si="0"/>
        <v>87</v>
      </c>
      <c r="L10" s="5">
        <v>44</v>
      </c>
      <c r="M10" s="4">
        <v>1.5</v>
      </c>
      <c r="N10" s="4">
        <v>1.5</v>
      </c>
      <c r="O10" s="4">
        <v>1.5</v>
      </c>
      <c r="P10" s="4">
        <v>2</v>
      </c>
      <c r="Q10" s="4">
        <v>0.5</v>
      </c>
      <c r="R10" s="4">
        <v>0.5</v>
      </c>
      <c r="S10" s="4">
        <v>0.5</v>
      </c>
      <c r="T10" s="4">
        <v>0.5</v>
      </c>
      <c r="U10" s="4">
        <v>1</v>
      </c>
      <c r="V10" s="4">
        <v>2</v>
      </c>
      <c r="W10" s="4">
        <v>2</v>
      </c>
      <c r="X10" s="4">
        <v>2.5</v>
      </c>
      <c r="Y10" s="4">
        <v>1.5</v>
      </c>
      <c r="Z10" s="4">
        <v>1</v>
      </c>
      <c r="AA10" s="4">
        <v>0.5</v>
      </c>
      <c r="AB10" s="5">
        <f t="shared" si="1"/>
        <v>19</v>
      </c>
      <c r="AC10" s="20">
        <f t="shared" si="2"/>
        <v>76</v>
      </c>
      <c r="AD10" s="4">
        <v>173.5</v>
      </c>
      <c r="AE10" s="21">
        <f t="shared" si="3"/>
        <v>43.804034582132566</v>
      </c>
      <c r="AF10" s="4">
        <v>2</v>
      </c>
      <c r="AG10" s="4">
        <v>1</v>
      </c>
      <c r="AH10" s="4">
        <v>0</v>
      </c>
      <c r="AI10" s="4">
        <v>0</v>
      </c>
      <c r="AJ10" s="4">
        <v>2</v>
      </c>
      <c r="AK10" s="4">
        <v>0</v>
      </c>
      <c r="AL10" s="4">
        <v>6</v>
      </c>
      <c r="AM10" s="4">
        <v>2</v>
      </c>
      <c r="AN10" s="5">
        <f t="shared" si="4"/>
        <v>13</v>
      </c>
      <c r="AO10" s="4">
        <v>10</v>
      </c>
      <c r="AP10" s="4">
        <v>3</v>
      </c>
      <c r="AQ10" s="5">
        <f t="shared" si="5"/>
        <v>13</v>
      </c>
      <c r="AR10" s="4">
        <v>3</v>
      </c>
      <c r="AS10" s="4">
        <v>3.5</v>
      </c>
      <c r="AT10" s="4">
        <v>10</v>
      </c>
      <c r="AU10" s="4">
        <v>0</v>
      </c>
      <c r="AV10" s="47">
        <v>0</v>
      </c>
      <c r="AW10" s="47">
        <v>2.5</v>
      </c>
      <c r="AX10" s="47">
        <v>3</v>
      </c>
      <c r="AY10" s="23">
        <f t="shared" si="6"/>
        <v>22</v>
      </c>
      <c r="AZ10" s="20">
        <f t="shared" si="7"/>
        <v>48</v>
      </c>
      <c r="BA10" s="6">
        <v>150</v>
      </c>
      <c r="BB10" s="21">
        <f t="shared" si="8"/>
        <v>32</v>
      </c>
      <c r="BC10" s="48">
        <f t="shared" si="9"/>
        <v>37.902017291066286</v>
      </c>
      <c r="BD10" s="49"/>
    </row>
    <row r="11" spans="1:56" ht="14.4">
      <c r="A11" s="7" t="s">
        <v>160</v>
      </c>
      <c r="B11" s="68" t="s">
        <v>161</v>
      </c>
      <c r="C11" s="69" t="s">
        <v>162</v>
      </c>
      <c r="D11" s="69" t="s">
        <v>163</v>
      </c>
      <c r="E11" s="10">
        <v>20</v>
      </c>
      <c r="F11" s="11">
        <v>19</v>
      </c>
      <c r="G11" s="11">
        <v>20</v>
      </c>
      <c r="H11" s="11">
        <v>17</v>
      </c>
      <c r="I11" s="11">
        <v>13</v>
      </c>
      <c r="J11" s="11">
        <v>17</v>
      </c>
      <c r="K11" s="56">
        <f t="shared" si="0"/>
        <v>86</v>
      </c>
      <c r="L11" s="10">
        <v>42.5</v>
      </c>
      <c r="M11" s="11">
        <v>1.5</v>
      </c>
      <c r="N11" s="11">
        <v>1.5</v>
      </c>
      <c r="O11" s="11">
        <v>1.5</v>
      </c>
      <c r="P11" s="11">
        <v>1.5</v>
      </c>
      <c r="Q11" s="11">
        <v>2</v>
      </c>
      <c r="R11" s="11">
        <v>2</v>
      </c>
      <c r="S11" s="11">
        <v>1.5</v>
      </c>
      <c r="T11" s="11">
        <v>3</v>
      </c>
      <c r="U11" s="11">
        <v>2.5</v>
      </c>
      <c r="V11" s="11">
        <v>2</v>
      </c>
      <c r="W11" s="11">
        <v>1</v>
      </c>
      <c r="X11" s="11">
        <v>3.5</v>
      </c>
      <c r="Y11" s="11">
        <v>1.5</v>
      </c>
      <c r="Z11" s="11">
        <v>2.5</v>
      </c>
      <c r="AA11" s="11">
        <v>2</v>
      </c>
      <c r="AB11" s="10">
        <f t="shared" si="1"/>
        <v>29.5</v>
      </c>
      <c r="AC11" s="12">
        <f t="shared" si="2"/>
        <v>92</v>
      </c>
      <c r="AD11" s="11">
        <v>173.5</v>
      </c>
      <c r="AE11" s="13">
        <f t="shared" si="3"/>
        <v>53.02593659942363</v>
      </c>
      <c r="AF11" s="11">
        <v>4</v>
      </c>
      <c r="AG11" s="11">
        <v>6</v>
      </c>
      <c r="AH11" s="11">
        <v>0</v>
      </c>
      <c r="AI11" s="11">
        <v>4</v>
      </c>
      <c r="AJ11" s="11">
        <v>2</v>
      </c>
      <c r="AK11" s="11">
        <v>2</v>
      </c>
      <c r="AL11" s="11">
        <v>3</v>
      </c>
      <c r="AM11" s="11">
        <v>4</v>
      </c>
      <c r="AN11" s="10">
        <f t="shared" si="4"/>
        <v>25</v>
      </c>
      <c r="AO11" s="11">
        <v>7</v>
      </c>
      <c r="AP11" s="11">
        <v>9</v>
      </c>
      <c r="AQ11" s="10">
        <f t="shared" si="5"/>
        <v>16</v>
      </c>
      <c r="AR11" s="11">
        <v>2</v>
      </c>
      <c r="AS11" s="11">
        <v>3.5</v>
      </c>
      <c r="AT11" s="11">
        <v>9</v>
      </c>
      <c r="AU11" s="11">
        <v>0</v>
      </c>
      <c r="AV11" s="57">
        <v>3</v>
      </c>
      <c r="AW11" s="57">
        <v>5.5</v>
      </c>
      <c r="AX11" s="11">
        <v>0</v>
      </c>
      <c r="AY11" s="14">
        <f t="shared" si="6"/>
        <v>23</v>
      </c>
      <c r="AZ11" s="12">
        <f t="shared" si="7"/>
        <v>64</v>
      </c>
      <c r="BA11" s="58">
        <v>150</v>
      </c>
      <c r="BB11" s="13">
        <f t="shared" si="8"/>
        <v>42.666666666666664</v>
      </c>
      <c r="BC11" s="59">
        <f t="shared" si="9"/>
        <v>47.846301633045144</v>
      </c>
      <c r="BD11" s="60" t="s">
        <v>39</v>
      </c>
    </row>
    <row r="12" spans="1:56" ht="14.4">
      <c r="A12" s="29" t="s">
        <v>164</v>
      </c>
      <c r="B12" s="70" t="s">
        <v>165</v>
      </c>
      <c r="C12" s="71" t="s">
        <v>97</v>
      </c>
      <c r="D12" s="71" t="s">
        <v>98</v>
      </c>
      <c r="E12" s="32">
        <v>29</v>
      </c>
      <c r="F12" s="33">
        <v>19</v>
      </c>
      <c r="G12" s="33">
        <v>21</v>
      </c>
      <c r="H12" s="33">
        <v>24</v>
      </c>
      <c r="I12" s="33">
        <v>15</v>
      </c>
      <c r="J12" s="33">
        <v>22</v>
      </c>
      <c r="K12" s="63">
        <f t="shared" si="0"/>
        <v>101</v>
      </c>
      <c r="L12" s="32">
        <v>50</v>
      </c>
      <c r="M12" s="33">
        <v>2</v>
      </c>
      <c r="N12" s="33">
        <v>1.5</v>
      </c>
      <c r="O12" s="33">
        <v>1</v>
      </c>
      <c r="P12" s="33">
        <v>3</v>
      </c>
      <c r="Q12" s="33">
        <v>2</v>
      </c>
      <c r="R12" s="33">
        <v>2</v>
      </c>
      <c r="S12" s="33">
        <v>3</v>
      </c>
      <c r="T12" s="33">
        <v>1</v>
      </c>
      <c r="U12" s="33">
        <v>1</v>
      </c>
      <c r="V12" s="33">
        <v>2.5</v>
      </c>
      <c r="W12" s="33">
        <v>3</v>
      </c>
      <c r="X12" s="33">
        <v>3.5</v>
      </c>
      <c r="Y12" s="33">
        <v>3</v>
      </c>
      <c r="Z12" s="33">
        <v>4</v>
      </c>
      <c r="AA12" s="33">
        <v>2.5</v>
      </c>
      <c r="AB12" s="32">
        <f t="shared" si="1"/>
        <v>35</v>
      </c>
      <c r="AC12" s="34">
        <f t="shared" si="2"/>
        <v>114</v>
      </c>
      <c r="AD12" s="33">
        <v>173.5</v>
      </c>
      <c r="AE12" s="35">
        <f t="shared" si="3"/>
        <v>65.706051873198845</v>
      </c>
      <c r="AF12" s="33">
        <v>2</v>
      </c>
      <c r="AG12" s="33">
        <v>4</v>
      </c>
      <c r="AH12" s="33">
        <v>0</v>
      </c>
      <c r="AI12" s="33">
        <v>4</v>
      </c>
      <c r="AJ12" s="33">
        <v>0</v>
      </c>
      <c r="AK12" s="33">
        <v>0</v>
      </c>
      <c r="AL12" s="33">
        <v>3</v>
      </c>
      <c r="AM12" s="33">
        <v>6</v>
      </c>
      <c r="AN12" s="32">
        <f t="shared" si="4"/>
        <v>19</v>
      </c>
      <c r="AO12" s="33">
        <v>10</v>
      </c>
      <c r="AP12" s="33">
        <v>6</v>
      </c>
      <c r="AQ12" s="32">
        <f t="shared" si="5"/>
        <v>16</v>
      </c>
      <c r="AR12" s="33">
        <v>3</v>
      </c>
      <c r="AS12" s="33">
        <v>4</v>
      </c>
      <c r="AT12" s="33">
        <v>15</v>
      </c>
      <c r="AU12" s="33">
        <v>1</v>
      </c>
      <c r="AV12" s="64">
        <v>4</v>
      </c>
      <c r="AW12" s="64">
        <v>5.5</v>
      </c>
      <c r="AX12" s="33">
        <v>0</v>
      </c>
      <c r="AY12" s="36">
        <f t="shared" si="6"/>
        <v>32.5</v>
      </c>
      <c r="AZ12" s="34">
        <f t="shared" si="7"/>
        <v>67.5</v>
      </c>
      <c r="BA12" s="65">
        <v>150</v>
      </c>
      <c r="BB12" s="35">
        <f t="shared" si="8"/>
        <v>45</v>
      </c>
      <c r="BC12" s="66">
        <f t="shared" si="9"/>
        <v>55.353025936599423</v>
      </c>
      <c r="BD12" s="67" t="s">
        <v>155</v>
      </c>
    </row>
    <row r="13" spans="1:56" ht="14.4">
      <c r="A13" s="17" t="s">
        <v>166</v>
      </c>
      <c r="B13" s="50" t="s">
        <v>167</v>
      </c>
      <c r="C13" s="51" t="s">
        <v>168</v>
      </c>
      <c r="D13" s="51" t="s">
        <v>169</v>
      </c>
      <c r="E13" s="5">
        <v>18</v>
      </c>
      <c r="F13" s="4">
        <v>7.5</v>
      </c>
      <c r="G13" s="4">
        <v>9</v>
      </c>
      <c r="H13" s="4">
        <v>6.5</v>
      </c>
      <c r="I13" s="4">
        <v>5.5</v>
      </c>
      <c r="J13" s="4">
        <v>10</v>
      </c>
      <c r="K13" s="43">
        <f t="shared" si="0"/>
        <v>38.5</v>
      </c>
      <c r="L13" s="5">
        <v>39</v>
      </c>
      <c r="M13" s="4">
        <v>2</v>
      </c>
      <c r="N13" s="4">
        <v>2</v>
      </c>
      <c r="O13" s="4">
        <v>1.5</v>
      </c>
      <c r="P13" s="4">
        <v>0.5</v>
      </c>
      <c r="Q13" s="4">
        <v>2</v>
      </c>
      <c r="R13" s="4">
        <v>0.5</v>
      </c>
      <c r="S13" s="4">
        <v>3</v>
      </c>
      <c r="T13" s="4">
        <v>0.5</v>
      </c>
      <c r="U13" s="4">
        <v>1.5</v>
      </c>
      <c r="V13" s="4">
        <v>2.5</v>
      </c>
      <c r="W13" s="4">
        <v>2</v>
      </c>
      <c r="X13" s="4">
        <v>3</v>
      </c>
      <c r="Y13" s="4">
        <v>1</v>
      </c>
      <c r="Z13" s="4">
        <v>1.5</v>
      </c>
      <c r="AA13" s="4">
        <v>0.5</v>
      </c>
      <c r="AB13" s="5">
        <f t="shared" si="1"/>
        <v>24</v>
      </c>
      <c r="AC13" s="20">
        <f t="shared" si="2"/>
        <v>81</v>
      </c>
      <c r="AD13" s="4">
        <v>173.5</v>
      </c>
      <c r="AE13" s="21">
        <f t="shared" si="3"/>
        <v>46.685878962536023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5">
        <f t="shared" si="4"/>
        <v>0</v>
      </c>
      <c r="AO13" s="4">
        <v>0</v>
      </c>
      <c r="AP13" s="4">
        <v>0</v>
      </c>
      <c r="AQ13" s="5">
        <f t="shared" si="5"/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23">
        <f t="shared" si="6"/>
        <v>0</v>
      </c>
      <c r="AZ13" s="20">
        <f t="shared" si="7"/>
        <v>0</v>
      </c>
      <c r="BA13" s="6">
        <v>150</v>
      </c>
      <c r="BB13" s="21">
        <f t="shared" si="8"/>
        <v>0</v>
      </c>
      <c r="BC13" s="48">
        <f t="shared" si="9"/>
        <v>23.342939481268012</v>
      </c>
      <c r="BD13" s="49"/>
    </row>
    <row r="14" spans="1:56" ht="14.4">
      <c r="A14" s="17" t="s">
        <v>170</v>
      </c>
      <c r="B14" s="72" t="s">
        <v>171</v>
      </c>
      <c r="C14" s="73" t="s">
        <v>172</v>
      </c>
      <c r="D14" s="73" t="s">
        <v>38</v>
      </c>
      <c r="E14" s="5">
        <v>15</v>
      </c>
      <c r="F14" s="4">
        <v>15</v>
      </c>
      <c r="G14" s="4">
        <v>14</v>
      </c>
      <c r="H14" s="4">
        <v>17</v>
      </c>
      <c r="I14" s="4">
        <v>19</v>
      </c>
      <c r="J14" s="4">
        <v>18</v>
      </c>
      <c r="K14" s="43">
        <f t="shared" si="0"/>
        <v>83</v>
      </c>
      <c r="L14" s="5">
        <v>42</v>
      </c>
      <c r="M14" s="4">
        <v>1.5</v>
      </c>
      <c r="N14" s="4">
        <v>1</v>
      </c>
      <c r="O14" s="4">
        <v>1</v>
      </c>
      <c r="P14" s="4">
        <v>1.5</v>
      </c>
      <c r="Q14" s="4">
        <v>1</v>
      </c>
      <c r="R14" s="4">
        <v>2</v>
      </c>
      <c r="S14" s="4">
        <v>1</v>
      </c>
      <c r="T14" s="4">
        <v>0</v>
      </c>
      <c r="U14" s="4">
        <v>2</v>
      </c>
      <c r="V14" s="4">
        <v>2.5</v>
      </c>
      <c r="W14" s="4">
        <v>1</v>
      </c>
      <c r="X14" s="4">
        <v>0.5</v>
      </c>
      <c r="Y14" s="4">
        <v>1.5</v>
      </c>
      <c r="Z14" s="4">
        <v>2.5</v>
      </c>
      <c r="AA14" s="4">
        <v>0.5</v>
      </c>
      <c r="AB14" s="5">
        <f t="shared" si="1"/>
        <v>19.5</v>
      </c>
      <c r="AC14" s="20">
        <f t="shared" si="2"/>
        <v>76.5</v>
      </c>
      <c r="AD14" s="4">
        <v>173.5</v>
      </c>
      <c r="AE14" s="21">
        <f t="shared" si="3"/>
        <v>44.092219020172912</v>
      </c>
      <c r="AF14" s="4">
        <v>4</v>
      </c>
      <c r="AG14" s="4">
        <v>6</v>
      </c>
      <c r="AH14" s="4">
        <v>0</v>
      </c>
      <c r="AI14" s="4">
        <v>4</v>
      </c>
      <c r="AJ14" s="4">
        <v>2</v>
      </c>
      <c r="AK14" s="4">
        <v>2</v>
      </c>
      <c r="AL14" s="4">
        <v>3</v>
      </c>
      <c r="AM14" s="4">
        <v>2</v>
      </c>
      <c r="AN14" s="5">
        <f t="shared" si="4"/>
        <v>23</v>
      </c>
      <c r="AO14" s="4">
        <v>6</v>
      </c>
      <c r="AP14" s="4">
        <v>8</v>
      </c>
      <c r="AQ14" s="5">
        <f t="shared" si="5"/>
        <v>14</v>
      </c>
      <c r="AR14" s="4">
        <v>1.5</v>
      </c>
      <c r="AS14" s="4">
        <v>3.5</v>
      </c>
      <c r="AT14" s="4">
        <v>8</v>
      </c>
      <c r="AU14" s="4">
        <v>0</v>
      </c>
      <c r="AV14" s="47">
        <v>0</v>
      </c>
      <c r="AW14" s="47">
        <v>1</v>
      </c>
      <c r="AX14" s="4">
        <v>0</v>
      </c>
      <c r="AY14" s="23">
        <f t="shared" si="6"/>
        <v>14</v>
      </c>
      <c r="AZ14" s="20">
        <f t="shared" si="7"/>
        <v>51</v>
      </c>
      <c r="BA14" s="6">
        <v>150</v>
      </c>
      <c r="BB14" s="21">
        <f t="shared" si="8"/>
        <v>34</v>
      </c>
      <c r="BC14" s="48">
        <f t="shared" si="9"/>
        <v>39.046109510086453</v>
      </c>
      <c r="BD14" s="49"/>
    </row>
    <row r="15" spans="1:56" ht="14.4">
      <c r="A15" s="7" t="s">
        <v>173</v>
      </c>
      <c r="B15" s="68" t="s">
        <v>174</v>
      </c>
      <c r="C15" s="69" t="s">
        <v>175</v>
      </c>
      <c r="D15" s="69" t="s">
        <v>176</v>
      </c>
      <c r="E15" s="10">
        <v>17</v>
      </c>
      <c r="F15" s="11">
        <v>10</v>
      </c>
      <c r="G15" s="11">
        <v>7.5</v>
      </c>
      <c r="H15" s="11">
        <v>9.5</v>
      </c>
      <c r="I15" s="11">
        <v>7</v>
      </c>
      <c r="J15" s="11">
        <v>12</v>
      </c>
      <c r="K15" s="56">
        <f t="shared" si="0"/>
        <v>46</v>
      </c>
      <c r="L15" s="10">
        <v>44</v>
      </c>
      <c r="M15" s="11">
        <v>2</v>
      </c>
      <c r="N15" s="11">
        <v>1</v>
      </c>
      <c r="O15" s="11">
        <v>0.5</v>
      </c>
      <c r="P15" s="11">
        <v>3</v>
      </c>
      <c r="Q15" s="11">
        <v>1</v>
      </c>
      <c r="R15" s="11">
        <v>1</v>
      </c>
      <c r="S15" s="11">
        <v>2</v>
      </c>
      <c r="T15" s="11">
        <v>3</v>
      </c>
      <c r="U15" s="11">
        <v>2</v>
      </c>
      <c r="V15" s="11">
        <v>1.5</v>
      </c>
      <c r="W15" s="11">
        <v>1.5</v>
      </c>
      <c r="X15" s="11">
        <v>1</v>
      </c>
      <c r="Y15" s="11">
        <v>1</v>
      </c>
      <c r="Z15" s="11">
        <v>2</v>
      </c>
      <c r="AA15" s="11">
        <v>0.5</v>
      </c>
      <c r="AB15" s="10">
        <f t="shared" si="1"/>
        <v>23</v>
      </c>
      <c r="AC15" s="12">
        <f t="shared" si="2"/>
        <v>84</v>
      </c>
      <c r="AD15" s="11">
        <v>173.5</v>
      </c>
      <c r="AE15" s="13">
        <f t="shared" si="3"/>
        <v>48.414985590778095</v>
      </c>
      <c r="AF15" s="11">
        <v>4</v>
      </c>
      <c r="AG15" s="11">
        <v>3</v>
      </c>
      <c r="AH15" s="11">
        <v>3</v>
      </c>
      <c r="AI15" s="11">
        <v>4</v>
      </c>
      <c r="AJ15" s="11">
        <v>2</v>
      </c>
      <c r="AK15" s="11">
        <v>0</v>
      </c>
      <c r="AL15" s="11">
        <v>6</v>
      </c>
      <c r="AM15" s="11">
        <v>8</v>
      </c>
      <c r="AN15" s="10">
        <f t="shared" si="4"/>
        <v>30</v>
      </c>
      <c r="AO15" s="11">
        <v>2</v>
      </c>
      <c r="AP15" s="11">
        <v>6</v>
      </c>
      <c r="AQ15" s="10">
        <f t="shared" si="5"/>
        <v>8</v>
      </c>
      <c r="AR15" s="11">
        <v>2</v>
      </c>
      <c r="AS15" s="11">
        <v>3</v>
      </c>
      <c r="AT15" s="11">
        <v>8</v>
      </c>
      <c r="AU15" s="11">
        <v>0</v>
      </c>
      <c r="AV15" s="57">
        <v>6</v>
      </c>
      <c r="AW15" s="57">
        <v>4</v>
      </c>
      <c r="AX15" s="11">
        <v>0</v>
      </c>
      <c r="AY15" s="14">
        <f t="shared" si="6"/>
        <v>23</v>
      </c>
      <c r="AZ15" s="12">
        <f t="shared" si="7"/>
        <v>61</v>
      </c>
      <c r="BA15" s="58">
        <v>150</v>
      </c>
      <c r="BB15" s="13">
        <f t="shared" si="8"/>
        <v>40.666666666666664</v>
      </c>
      <c r="BC15" s="59">
        <f t="shared" si="9"/>
        <v>44.540826128722379</v>
      </c>
      <c r="BD15" s="60" t="s">
        <v>39</v>
      </c>
    </row>
    <row r="16" spans="1:56" ht="14.4">
      <c r="A16" s="17" t="s">
        <v>177</v>
      </c>
      <c r="B16" s="72" t="s">
        <v>178</v>
      </c>
      <c r="C16" s="73" t="s">
        <v>179</v>
      </c>
      <c r="D16" s="73" t="s">
        <v>180</v>
      </c>
      <c r="E16" s="5">
        <v>14</v>
      </c>
      <c r="F16" s="4">
        <v>20</v>
      </c>
      <c r="G16" s="4">
        <v>19</v>
      </c>
      <c r="H16" s="4">
        <v>19</v>
      </c>
      <c r="I16" s="4">
        <v>17</v>
      </c>
      <c r="J16" s="4">
        <v>18</v>
      </c>
      <c r="K16" s="43">
        <f t="shared" si="0"/>
        <v>93</v>
      </c>
      <c r="L16" s="5">
        <v>46</v>
      </c>
      <c r="M16" s="4">
        <v>1.5</v>
      </c>
      <c r="N16" s="4">
        <v>1</v>
      </c>
      <c r="O16" s="4">
        <v>1.5</v>
      </c>
      <c r="P16" s="4">
        <v>0.5</v>
      </c>
      <c r="Q16" s="4">
        <v>0</v>
      </c>
      <c r="R16" s="4">
        <v>2</v>
      </c>
      <c r="S16" s="4">
        <v>3</v>
      </c>
      <c r="T16" s="4">
        <v>1</v>
      </c>
      <c r="U16" s="4">
        <v>1</v>
      </c>
      <c r="V16" s="4">
        <v>2</v>
      </c>
      <c r="W16" s="4">
        <v>2</v>
      </c>
      <c r="X16" s="4">
        <v>1.5</v>
      </c>
      <c r="Y16" s="4">
        <v>1.5</v>
      </c>
      <c r="Z16" s="4">
        <v>1.5</v>
      </c>
      <c r="AA16" s="4">
        <v>1</v>
      </c>
      <c r="AB16" s="5">
        <f t="shared" si="1"/>
        <v>21</v>
      </c>
      <c r="AC16" s="20">
        <f t="shared" si="2"/>
        <v>81</v>
      </c>
      <c r="AD16" s="4">
        <v>173.5</v>
      </c>
      <c r="AE16" s="21">
        <f t="shared" si="3"/>
        <v>46.685878962536023</v>
      </c>
      <c r="AF16" s="4">
        <v>6</v>
      </c>
      <c r="AG16" s="4">
        <v>4</v>
      </c>
      <c r="AH16" s="4">
        <v>0</v>
      </c>
      <c r="AI16" s="4">
        <v>4</v>
      </c>
      <c r="AJ16" s="4">
        <v>2</v>
      </c>
      <c r="AK16" s="4">
        <v>0</v>
      </c>
      <c r="AL16" s="4">
        <v>3</v>
      </c>
      <c r="AM16" s="4">
        <v>4</v>
      </c>
      <c r="AN16" s="5">
        <f t="shared" si="4"/>
        <v>23</v>
      </c>
      <c r="AO16" s="4">
        <v>9</v>
      </c>
      <c r="AP16" s="4">
        <v>6</v>
      </c>
      <c r="AQ16" s="5">
        <f t="shared" si="5"/>
        <v>15</v>
      </c>
      <c r="AR16" s="4">
        <v>2</v>
      </c>
      <c r="AS16" s="4">
        <v>3.5</v>
      </c>
      <c r="AT16" s="4">
        <v>13</v>
      </c>
      <c r="AU16" s="4">
        <v>0</v>
      </c>
      <c r="AV16" s="47">
        <v>0</v>
      </c>
      <c r="AW16" s="47">
        <v>0.5</v>
      </c>
      <c r="AX16" s="4">
        <v>0</v>
      </c>
      <c r="AY16" s="23">
        <f t="shared" si="6"/>
        <v>19</v>
      </c>
      <c r="AZ16" s="20">
        <f t="shared" si="7"/>
        <v>57</v>
      </c>
      <c r="BA16" s="6">
        <v>150</v>
      </c>
      <c r="BB16" s="21">
        <f t="shared" si="8"/>
        <v>38</v>
      </c>
      <c r="BC16" s="48">
        <f t="shared" si="9"/>
        <v>42.342939481268012</v>
      </c>
      <c r="BD16" s="49"/>
    </row>
    <row r="17" spans="1:56" ht="14.4">
      <c r="A17" s="7" t="s">
        <v>181</v>
      </c>
      <c r="B17" s="68" t="s">
        <v>182</v>
      </c>
      <c r="C17" s="69" t="s">
        <v>183</v>
      </c>
      <c r="D17" s="69" t="s">
        <v>102</v>
      </c>
      <c r="E17" s="10">
        <v>11</v>
      </c>
      <c r="F17" s="11">
        <v>17</v>
      </c>
      <c r="G17" s="11">
        <v>20</v>
      </c>
      <c r="H17" s="11">
        <v>19</v>
      </c>
      <c r="I17" s="11">
        <v>16</v>
      </c>
      <c r="J17" s="11">
        <v>15</v>
      </c>
      <c r="K17" s="56">
        <f t="shared" si="0"/>
        <v>87</v>
      </c>
      <c r="L17" s="10">
        <v>44</v>
      </c>
      <c r="M17" s="11">
        <v>1.5</v>
      </c>
      <c r="N17" s="11">
        <v>2</v>
      </c>
      <c r="O17" s="11">
        <v>1</v>
      </c>
      <c r="P17" s="11">
        <v>2</v>
      </c>
      <c r="Q17" s="11">
        <v>1</v>
      </c>
      <c r="R17" s="11">
        <v>2</v>
      </c>
      <c r="S17" s="11">
        <v>2.5</v>
      </c>
      <c r="T17" s="11">
        <v>3</v>
      </c>
      <c r="U17" s="11">
        <v>2</v>
      </c>
      <c r="V17" s="11">
        <v>2.5</v>
      </c>
      <c r="W17" s="11">
        <v>1</v>
      </c>
      <c r="X17" s="11">
        <v>1</v>
      </c>
      <c r="Y17" s="11">
        <v>1</v>
      </c>
      <c r="Z17" s="11">
        <v>2</v>
      </c>
      <c r="AA17" s="11">
        <v>0.5</v>
      </c>
      <c r="AB17" s="10">
        <f t="shared" si="1"/>
        <v>25</v>
      </c>
      <c r="AC17" s="12">
        <f t="shared" si="2"/>
        <v>80</v>
      </c>
      <c r="AD17" s="11">
        <v>173.5</v>
      </c>
      <c r="AE17" s="13">
        <f t="shared" si="3"/>
        <v>46.10951008645533</v>
      </c>
      <c r="AF17" s="11">
        <v>4</v>
      </c>
      <c r="AG17" s="11">
        <v>4</v>
      </c>
      <c r="AH17" s="11">
        <v>12</v>
      </c>
      <c r="AI17" s="11">
        <v>4</v>
      </c>
      <c r="AJ17" s="11">
        <v>0</v>
      </c>
      <c r="AK17" s="11">
        <v>2</v>
      </c>
      <c r="AL17" s="11">
        <v>3</v>
      </c>
      <c r="AM17" s="11">
        <v>4</v>
      </c>
      <c r="AN17" s="10">
        <f t="shared" si="4"/>
        <v>33</v>
      </c>
      <c r="AO17" s="11">
        <v>9</v>
      </c>
      <c r="AP17" s="11">
        <v>4</v>
      </c>
      <c r="AQ17" s="10">
        <f t="shared" si="5"/>
        <v>13</v>
      </c>
      <c r="AR17" s="11">
        <v>2</v>
      </c>
      <c r="AS17" s="11">
        <v>2.5</v>
      </c>
      <c r="AT17" s="11">
        <v>7</v>
      </c>
      <c r="AU17" s="11">
        <v>0</v>
      </c>
      <c r="AV17" s="57">
        <v>1</v>
      </c>
      <c r="AW17" s="57">
        <v>2.5</v>
      </c>
      <c r="AX17" s="57">
        <v>3</v>
      </c>
      <c r="AY17" s="14">
        <f t="shared" si="6"/>
        <v>18</v>
      </c>
      <c r="AZ17" s="12">
        <f t="shared" si="7"/>
        <v>64</v>
      </c>
      <c r="BA17" s="58">
        <v>150</v>
      </c>
      <c r="BB17" s="13">
        <f t="shared" si="8"/>
        <v>42.666666666666664</v>
      </c>
      <c r="BC17" s="59">
        <f t="shared" si="9"/>
        <v>44.388088376561001</v>
      </c>
      <c r="BD17" s="60" t="s">
        <v>39</v>
      </c>
    </row>
    <row r="18" spans="1:56" ht="14.4">
      <c r="A18" s="7" t="s">
        <v>184</v>
      </c>
      <c r="B18" s="74" t="s">
        <v>185</v>
      </c>
      <c r="C18" s="75" t="s">
        <v>142</v>
      </c>
      <c r="D18" s="75" t="s">
        <v>186</v>
      </c>
      <c r="E18" s="10">
        <v>15</v>
      </c>
      <c r="F18" s="11">
        <v>15</v>
      </c>
      <c r="G18" s="11">
        <v>18</v>
      </c>
      <c r="H18" s="11">
        <v>22</v>
      </c>
      <c r="I18" s="11">
        <v>14</v>
      </c>
      <c r="J18" s="11">
        <v>20</v>
      </c>
      <c r="K18" s="56">
        <f t="shared" si="0"/>
        <v>89</v>
      </c>
      <c r="L18" s="10">
        <v>44</v>
      </c>
      <c r="M18" s="11">
        <v>1.5</v>
      </c>
      <c r="N18" s="11">
        <v>1</v>
      </c>
      <c r="O18" s="11">
        <v>2</v>
      </c>
      <c r="P18" s="11">
        <v>2</v>
      </c>
      <c r="Q18" s="11">
        <v>0.5</v>
      </c>
      <c r="R18" s="11">
        <v>1.5</v>
      </c>
      <c r="S18" s="11">
        <v>2.5</v>
      </c>
      <c r="T18" s="11">
        <v>1</v>
      </c>
      <c r="U18" s="11">
        <v>3</v>
      </c>
      <c r="V18" s="11">
        <v>1.5</v>
      </c>
      <c r="W18" s="11">
        <v>2</v>
      </c>
      <c r="X18" s="11">
        <v>1</v>
      </c>
      <c r="Y18" s="11">
        <v>1.5</v>
      </c>
      <c r="Z18" s="11">
        <v>3</v>
      </c>
      <c r="AA18" s="11">
        <v>0.5</v>
      </c>
      <c r="AB18" s="10">
        <f t="shared" si="1"/>
        <v>24.5</v>
      </c>
      <c r="AC18" s="12">
        <f t="shared" si="2"/>
        <v>83.5</v>
      </c>
      <c r="AD18" s="11">
        <v>173.5</v>
      </c>
      <c r="AE18" s="13">
        <f t="shared" si="3"/>
        <v>48.126801152737755</v>
      </c>
      <c r="AF18" s="11">
        <v>4</v>
      </c>
      <c r="AG18" s="11">
        <v>4</v>
      </c>
      <c r="AH18" s="11">
        <v>0</v>
      </c>
      <c r="AI18" s="11">
        <v>0</v>
      </c>
      <c r="AJ18" s="11">
        <v>2</v>
      </c>
      <c r="AK18" s="11">
        <v>2</v>
      </c>
      <c r="AL18" s="11">
        <v>6</v>
      </c>
      <c r="AM18" s="11">
        <v>4</v>
      </c>
      <c r="AN18" s="10">
        <f t="shared" si="4"/>
        <v>22</v>
      </c>
      <c r="AO18" s="11">
        <v>2</v>
      </c>
      <c r="AP18" s="11">
        <v>13</v>
      </c>
      <c r="AQ18" s="10">
        <f t="shared" si="5"/>
        <v>15</v>
      </c>
      <c r="AR18" s="11">
        <v>0.5</v>
      </c>
      <c r="AS18" s="11">
        <v>3</v>
      </c>
      <c r="AT18" s="11">
        <v>11</v>
      </c>
      <c r="AU18" s="11">
        <v>0</v>
      </c>
      <c r="AV18" s="57">
        <v>3</v>
      </c>
      <c r="AW18" s="57">
        <v>4.5</v>
      </c>
      <c r="AX18" s="11">
        <v>0</v>
      </c>
      <c r="AY18" s="14">
        <f t="shared" si="6"/>
        <v>22</v>
      </c>
      <c r="AZ18" s="12">
        <f t="shared" si="7"/>
        <v>59</v>
      </c>
      <c r="BA18" s="58">
        <v>150</v>
      </c>
      <c r="BB18" s="13">
        <f t="shared" si="8"/>
        <v>39.333333333333336</v>
      </c>
      <c r="BC18" s="59">
        <f t="shared" si="9"/>
        <v>43.730067243035549</v>
      </c>
      <c r="BD18" s="60" t="s">
        <v>39</v>
      </c>
    </row>
    <row r="19" spans="1:56" ht="14.4">
      <c r="A19" s="7" t="s">
        <v>187</v>
      </c>
      <c r="B19" s="68" t="s">
        <v>188</v>
      </c>
      <c r="C19" s="76" t="s">
        <v>189</v>
      </c>
      <c r="D19" s="76" t="s">
        <v>190</v>
      </c>
      <c r="E19" s="10">
        <v>14</v>
      </c>
      <c r="F19" s="11">
        <v>10</v>
      </c>
      <c r="G19" s="11">
        <v>5.5</v>
      </c>
      <c r="H19" s="11">
        <v>9</v>
      </c>
      <c r="I19" s="11">
        <v>6</v>
      </c>
      <c r="J19" s="11">
        <v>5.5</v>
      </c>
      <c r="K19" s="56">
        <f t="shared" si="0"/>
        <v>36</v>
      </c>
      <c r="L19" s="10">
        <v>35.5</v>
      </c>
      <c r="M19" s="11">
        <v>2.5</v>
      </c>
      <c r="N19" s="11">
        <v>1.5</v>
      </c>
      <c r="O19" s="11">
        <v>0</v>
      </c>
      <c r="P19" s="11">
        <v>0.5</v>
      </c>
      <c r="Q19" s="11">
        <v>0.5</v>
      </c>
      <c r="R19" s="11">
        <v>2</v>
      </c>
      <c r="S19" s="11">
        <v>1.5</v>
      </c>
      <c r="T19" s="11">
        <v>1</v>
      </c>
      <c r="U19" s="11">
        <v>1</v>
      </c>
      <c r="V19" s="11">
        <v>1.5</v>
      </c>
      <c r="W19" s="11">
        <v>2</v>
      </c>
      <c r="X19" s="11">
        <v>2.5</v>
      </c>
      <c r="Y19" s="11">
        <v>1</v>
      </c>
      <c r="Z19" s="11">
        <v>2.5</v>
      </c>
      <c r="AA19" s="11">
        <v>1</v>
      </c>
      <c r="AB19" s="10">
        <f t="shared" si="1"/>
        <v>21</v>
      </c>
      <c r="AC19" s="12">
        <f t="shared" si="2"/>
        <v>70.5</v>
      </c>
      <c r="AD19" s="11">
        <v>173.5</v>
      </c>
      <c r="AE19" s="13">
        <f t="shared" si="3"/>
        <v>40.634005763688762</v>
      </c>
      <c r="AF19" s="11">
        <v>4</v>
      </c>
      <c r="AG19" s="11">
        <v>4</v>
      </c>
      <c r="AH19" s="11">
        <v>12</v>
      </c>
      <c r="AI19" s="11">
        <v>4</v>
      </c>
      <c r="AJ19" s="11">
        <v>0</v>
      </c>
      <c r="AK19" s="11">
        <v>2</v>
      </c>
      <c r="AL19" s="11">
        <v>6</v>
      </c>
      <c r="AM19" s="11">
        <v>8</v>
      </c>
      <c r="AN19" s="10">
        <f t="shared" si="4"/>
        <v>40</v>
      </c>
      <c r="AO19" s="11">
        <v>14</v>
      </c>
      <c r="AP19" s="11">
        <v>10</v>
      </c>
      <c r="AQ19" s="10">
        <f t="shared" si="5"/>
        <v>24</v>
      </c>
      <c r="AR19" s="11">
        <v>1.5</v>
      </c>
      <c r="AS19" s="11">
        <v>3.5</v>
      </c>
      <c r="AT19" s="11">
        <v>15</v>
      </c>
      <c r="AU19" s="11">
        <v>0</v>
      </c>
      <c r="AV19" s="57">
        <v>0</v>
      </c>
      <c r="AW19" s="57">
        <v>2</v>
      </c>
      <c r="AX19" s="57">
        <v>3</v>
      </c>
      <c r="AY19" s="14">
        <f t="shared" si="6"/>
        <v>25</v>
      </c>
      <c r="AZ19" s="12">
        <f t="shared" si="7"/>
        <v>89</v>
      </c>
      <c r="BA19" s="58">
        <v>150</v>
      </c>
      <c r="BB19" s="13">
        <f t="shared" si="8"/>
        <v>59.333333333333336</v>
      </c>
      <c r="BC19" s="59">
        <f t="shared" si="9"/>
        <v>49.983669548511045</v>
      </c>
      <c r="BD19" s="60" t="s">
        <v>39</v>
      </c>
    </row>
    <row r="20" spans="1:56" ht="14.4">
      <c r="A20" s="17" t="s">
        <v>191</v>
      </c>
      <c r="B20" s="77" t="s">
        <v>192</v>
      </c>
      <c r="C20" s="78" t="s">
        <v>193</v>
      </c>
      <c r="D20" s="78" t="s">
        <v>194</v>
      </c>
      <c r="E20" s="5">
        <v>12</v>
      </c>
      <c r="F20" s="4">
        <v>21</v>
      </c>
      <c r="G20" s="4">
        <v>16</v>
      </c>
      <c r="H20" s="4">
        <v>10</v>
      </c>
      <c r="I20" s="4">
        <v>18</v>
      </c>
      <c r="J20" s="4">
        <v>13</v>
      </c>
      <c r="K20" s="43">
        <f t="shared" si="0"/>
        <v>78</v>
      </c>
      <c r="L20" s="5">
        <v>38.5</v>
      </c>
      <c r="M20" s="4">
        <v>1</v>
      </c>
      <c r="N20" s="4">
        <v>0.5</v>
      </c>
      <c r="O20" s="4">
        <v>2</v>
      </c>
      <c r="P20" s="4">
        <v>3</v>
      </c>
      <c r="Q20" s="4">
        <v>1</v>
      </c>
      <c r="R20" s="4">
        <v>0</v>
      </c>
      <c r="S20" s="4">
        <v>0</v>
      </c>
      <c r="T20" s="4">
        <v>0.5</v>
      </c>
      <c r="U20" s="4">
        <v>2</v>
      </c>
      <c r="V20" s="4">
        <v>1.5</v>
      </c>
      <c r="W20" s="4">
        <v>1</v>
      </c>
      <c r="X20" s="4">
        <v>0</v>
      </c>
      <c r="Y20" s="4">
        <v>0</v>
      </c>
      <c r="Z20" s="4">
        <v>2</v>
      </c>
      <c r="AA20" s="4">
        <v>0.5</v>
      </c>
      <c r="AB20" s="5">
        <f t="shared" si="1"/>
        <v>15</v>
      </c>
      <c r="AC20" s="20">
        <f t="shared" si="2"/>
        <v>65.5</v>
      </c>
      <c r="AD20" s="4">
        <v>173.5</v>
      </c>
      <c r="AE20" s="21">
        <f t="shared" si="3"/>
        <v>37.752161383285305</v>
      </c>
      <c r="AF20" s="4">
        <v>6</v>
      </c>
      <c r="AG20" s="4">
        <v>4</v>
      </c>
      <c r="AH20" s="4">
        <v>0</v>
      </c>
      <c r="AI20" s="4">
        <v>2</v>
      </c>
      <c r="AJ20" s="4">
        <v>0</v>
      </c>
      <c r="AK20" s="4">
        <v>0</v>
      </c>
      <c r="AL20" s="4">
        <v>3</v>
      </c>
      <c r="AM20" s="4">
        <v>2</v>
      </c>
      <c r="AN20" s="5">
        <f t="shared" si="4"/>
        <v>17</v>
      </c>
      <c r="AO20" s="4">
        <v>2</v>
      </c>
      <c r="AP20" s="4">
        <v>5</v>
      </c>
      <c r="AQ20" s="5">
        <f t="shared" si="5"/>
        <v>7</v>
      </c>
      <c r="AR20" s="4">
        <v>1.5</v>
      </c>
      <c r="AS20" s="4">
        <v>4</v>
      </c>
      <c r="AT20" s="4">
        <v>16</v>
      </c>
      <c r="AU20" s="4">
        <v>0</v>
      </c>
      <c r="AV20" s="47">
        <v>0</v>
      </c>
      <c r="AW20" s="47">
        <v>3</v>
      </c>
      <c r="AX20" s="47">
        <v>0</v>
      </c>
      <c r="AY20" s="23">
        <f t="shared" si="6"/>
        <v>24.5</v>
      </c>
      <c r="AZ20" s="20">
        <f t="shared" si="7"/>
        <v>48.5</v>
      </c>
      <c r="BA20" s="6">
        <v>150</v>
      </c>
      <c r="BB20" s="21">
        <f t="shared" si="8"/>
        <v>32.333333333333336</v>
      </c>
      <c r="BC20" s="48">
        <f t="shared" si="9"/>
        <v>35.04274735830932</v>
      </c>
      <c r="BD20" s="49"/>
    </row>
    <row r="21" spans="1:56" ht="15.75" customHeight="1">
      <c r="A21" s="17" t="s">
        <v>195</v>
      </c>
      <c r="B21" s="50" t="s">
        <v>196</v>
      </c>
      <c r="C21" s="51" t="s">
        <v>197</v>
      </c>
      <c r="D21" s="51" t="s">
        <v>198</v>
      </c>
      <c r="E21" s="5">
        <v>13</v>
      </c>
      <c r="F21" s="4">
        <v>8</v>
      </c>
      <c r="G21" s="4">
        <v>7.5</v>
      </c>
      <c r="H21" s="4">
        <v>8.5</v>
      </c>
      <c r="I21" s="4">
        <v>9.5</v>
      </c>
      <c r="J21" s="4">
        <v>8</v>
      </c>
      <c r="K21" s="43">
        <f t="shared" si="0"/>
        <v>41.5</v>
      </c>
      <c r="L21" s="5">
        <v>41</v>
      </c>
      <c r="M21" s="4">
        <v>1.5</v>
      </c>
      <c r="N21" s="4">
        <v>0</v>
      </c>
      <c r="O21" s="4">
        <v>0.5</v>
      </c>
      <c r="P21" s="4">
        <v>0</v>
      </c>
      <c r="Q21" s="4">
        <v>0.5</v>
      </c>
      <c r="R21" s="4">
        <v>0.5</v>
      </c>
      <c r="S21" s="4">
        <v>0</v>
      </c>
      <c r="T21" s="4">
        <v>0.5</v>
      </c>
      <c r="U21" s="4">
        <v>1</v>
      </c>
      <c r="V21" s="4">
        <v>2.5</v>
      </c>
      <c r="W21" s="4">
        <v>1</v>
      </c>
      <c r="X21" s="4">
        <v>1</v>
      </c>
      <c r="Y21" s="4">
        <v>1</v>
      </c>
      <c r="Z21" s="4">
        <v>2</v>
      </c>
      <c r="AA21" s="4">
        <v>0.5</v>
      </c>
      <c r="AB21" s="5">
        <f t="shared" si="1"/>
        <v>12.5</v>
      </c>
      <c r="AC21" s="20">
        <f t="shared" si="2"/>
        <v>66.5</v>
      </c>
      <c r="AD21" s="4">
        <v>173.5</v>
      </c>
      <c r="AE21" s="21">
        <f t="shared" si="3"/>
        <v>38.328530259365998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5">
        <f t="shared" si="4"/>
        <v>0</v>
      </c>
      <c r="AO21" s="4">
        <v>0</v>
      </c>
      <c r="AP21" s="4">
        <v>0</v>
      </c>
      <c r="AQ21" s="5">
        <f t="shared" si="5"/>
        <v>0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W21" s="4">
        <v>0</v>
      </c>
      <c r="AX21" s="4">
        <v>0</v>
      </c>
      <c r="AY21" s="23">
        <f t="shared" si="6"/>
        <v>0</v>
      </c>
      <c r="AZ21" s="20">
        <f t="shared" si="7"/>
        <v>0</v>
      </c>
      <c r="BA21" s="6">
        <v>150</v>
      </c>
      <c r="BB21" s="21">
        <f t="shared" si="8"/>
        <v>0</v>
      </c>
      <c r="BC21" s="48">
        <f t="shared" si="9"/>
        <v>19.164265129682999</v>
      </c>
      <c r="BD21" s="49"/>
    </row>
    <row r="22" spans="1:56" ht="15.75" customHeight="1">
      <c r="A22" s="17" t="s">
        <v>199</v>
      </c>
      <c r="B22" s="50" t="s">
        <v>200</v>
      </c>
      <c r="C22" s="51" t="s">
        <v>201</v>
      </c>
      <c r="D22" s="51" t="s">
        <v>202</v>
      </c>
      <c r="E22" s="5">
        <v>10</v>
      </c>
      <c r="F22" s="4">
        <v>13</v>
      </c>
      <c r="G22" s="4">
        <v>20</v>
      </c>
      <c r="H22" s="4">
        <v>19</v>
      </c>
      <c r="I22" s="4">
        <v>12</v>
      </c>
      <c r="J22" s="4">
        <v>15</v>
      </c>
      <c r="K22" s="43">
        <f t="shared" si="0"/>
        <v>79</v>
      </c>
      <c r="L22" s="5">
        <v>39</v>
      </c>
      <c r="M22" s="4">
        <v>3</v>
      </c>
      <c r="N22" s="4">
        <v>1</v>
      </c>
      <c r="O22" s="4">
        <v>1</v>
      </c>
      <c r="P22" s="4">
        <v>3</v>
      </c>
      <c r="Q22" s="4">
        <v>0.5</v>
      </c>
      <c r="R22" s="4">
        <v>0</v>
      </c>
      <c r="S22" s="4">
        <v>1.5</v>
      </c>
      <c r="T22" s="4">
        <v>1</v>
      </c>
      <c r="U22" s="4">
        <v>1</v>
      </c>
      <c r="V22" s="4">
        <v>2.5</v>
      </c>
      <c r="W22" s="4">
        <v>3</v>
      </c>
      <c r="X22" s="4">
        <v>1</v>
      </c>
      <c r="Y22" s="4">
        <v>2</v>
      </c>
      <c r="Z22" s="4">
        <v>1.5</v>
      </c>
      <c r="AA22" s="4">
        <v>0.5</v>
      </c>
      <c r="AB22" s="5">
        <f t="shared" si="1"/>
        <v>22.5</v>
      </c>
      <c r="AC22" s="20">
        <f t="shared" si="2"/>
        <v>71.5</v>
      </c>
      <c r="AD22" s="4">
        <v>173.5</v>
      </c>
      <c r="AE22" s="21">
        <f t="shared" si="3"/>
        <v>41.210374639769455</v>
      </c>
      <c r="AF22" s="4">
        <v>1</v>
      </c>
      <c r="AG22" s="4">
        <v>4</v>
      </c>
      <c r="AH22" s="4">
        <v>0</v>
      </c>
      <c r="AI22" s="4">
        <v>4</v>
      </c>
      <c r="AJ22" s="4">
        <v>0</v>
      </c>
      <c r="AK22" s="4">
        <v>2</v>
      </c>
      <c r="AL22" s="4">
        <v>0</v>
      </c>
      <c r="AM22" s="4">
        <v>4</v>
      </c>
      <c r="AN22" s="5">
        <f t="shared" si="4"/>
        <v>15</v>
      </c>
      <c r="AO22" s="4">
        <v>2</v>
      </c>
      <c r="AP22" s="4">
        <v>6</v>
      </c>
      <c r="AQ22" s="5">
        <f t="shared" si="5"/>
        <v>8</v>
      </c>
      <c r="AR22" s="4">
        <v>2</v>
      </c>
      <c r="AS22" s="4">
        <v>4.5</v>
      </c>
      <c r="AT22" s="4">
        <v>6</v>
      </c>
      <c r="AU22" s="4">
        <v>1</v>
      </c>
      <c r="AV22" s="47">
        <v>0</v>
      </c>
      <c r="AW22" s="47">
        <v>0</v>
      </c>
      <c r="AX22" s="47">
        <v>3</v>
      </c>
      <c r="AY22" s="23">
        <f t="shared" si="6"/>
        <v>16.5</v>
      </c>
      <c r="AZ22" s="20">
        <f t="shared" si="7"/>
        <v>39.5</v>
      </c>
      <c r="BA22" s="6">
        <v>150</v>
      </c>
      <c r="BB22" s="21">
        <f t="shared" si="8"/>
        <v>26.333333333333332</v>
      </c>
      <c r="BC22" s="48">
        <f t="shared" si="9"/>
        <v>33.771853986551392</v>
      </c>
      <c r="BD22" s="49"/>
    </row>
    <row r="23" spans="1:56" ht="15.75" customHeight="1">
      <c r="A23" s="17" t="s">
        <v>203</v>
      </c>
      <c r="B23" s="50" t="s">
        <v>204</v>
      </c>
      <c r="C23" s="51" t="s">
        <v>142</v>
      </c>
      <c r="D23" s="51" t="s">
        <v>114</v>
      </c>
      <c r="E23" s="5">
        <v>16</v>
      </c>
      <c r="F23" s="4">
        <v>18</v>
      </c>
      <c r="G23" s="4">
        <v>14</v>
      </c>
      <c r="H23" s="4">
        <v>21</v>
      </c>
      <c r="I23" s="4">
        <v>13</v>
      </c>
      <c r="J23" s="4">
        <v>14</v>
      </c>
      <c r="K23" s="43">
        <f t="shared" si="0"/>
        <v>80</v>
      </c>
      <c r="L23" s="5">
        <v>40.5</v>
      </c>
      <c r="M23" s="4">
        <v>3</v>
      </c>
      <c r="N23" s="4">
        <v>1.5</v>
      </c>
      <c r="O23" s="4">
        <v>2</v>
      </c>
      <c r="P23" s="4">
        <v>1.5</v>
      </c>
      <c r="Q23" s="4">
        <v>0</v>
      </c>
      <c r="R23" s="4">
        <v>0.5</v>
      </c>
      <c r="S23" s="4">
        <v>0.5</v>
      </c>
      <c r="T23" s="4">
        <v>0.5</v>
      </c>
      <c r="U23" s="4">
        <v>1.5</v>
      </c>
      <c r="V23" s="4">
        <v>2.5</v>
      </c>
      <c r="W23" s="4">
        <v>1</v>
      </c>
      <c r="X23" s="4">
        <v>0.5</v>
      </c>
      <c r="Y23" s="4">
        <v>0</v>
      </c>
      <c r="Z23" s="4">
        <v>0.5</v>
      </c>
      <c r="AA23" s="4">
        <v>0</v>
      </c>
      <c r="AB23" s="5">
        <f t="shared" si="1"/>
        <v>15.5</v>
      </c>
      <c r="AC23" s="20">
        <f t="shared" si="2"/>
        <v>72</v>
      </c>
      <c r="AD23" s="4">
        <v>173.5</v>
      </c>
      <c r="AE23" s="21">
        <f t="shared" si="3"/>
        <v>41.498559077809801</v>
      </c>
      <c r="AF23" s="4">
        <v>3</v>
      </c>
      <c r="AG23" s="4">
        <v>2</v>
      </c>
      <c r="AH23" s="4">
        <v>0</v>
      </c>
      <c r="AI23" s="4">
        <v>2</v>
      </c>
      <c r="AJ23" s="4">
        <v>2</v>
      </c>
      <c r="AK23" s="4">
        <v>2</v>
      </c>
      <c r="AL23" s="4">
        <v>3</v>
      </c>
      <c r="AM23" s="4">
        <v>2</v>
      </c>
      <c r="AN23" s="5">
        <f t="shared" si="4"/>
        <v>16</v>
      </c>
      <c r="AO23" s="4">
        <v>2</v>
      </c>
      <c r="AP23" s="4">
        <v>11</v>
      </c>
      <c r="AQ23" s="5">
        <f t="shared" si="5"/>
        <v>13</v>
      </c>
      <c r="AR23" s="4">
        <v>2</v>
      </c>
      <c r="AS23" s="4">
        <v>3</v>
      </c>
      <c r="AT23" s="4">
        <v>12</v>
      </c>
      <c r="AU23" s="4">
        <v>0</v>
      </c>
      <c r="AV23" s="4">
        <v>1</v>
      </c>
      <c r="AW23" s="47">
        <v>3.5</v>
      </c>
      <c r="AX23" s="4">
        <v>0</v>
      </c>
      <c r="AY23" s="23">
        <f t="shared" si="6"/>
        <v>21.5</v>
      </c>
      <c r="AZ23" s="20">
        <f t="shared" si="7"/>
        <v>50.5</v>
      </c>
      <c r="BA23" s="6">
        <v>150</v>
      </c>
      <c r="BB23" s="21">
        <f t="shared" si="8"/>
        <v>33.666666666666664</v>
      </c>
      <c r="BC23" s="48">
        <f t="shared" si="9"/>
        <v>37.582612872238229</v>
      </c>
      <c r="BD23" s="49"/>
    </row>
    <row r="24" spans="1:56" ht="15.75" customHeight="1">
      <c r="A24" s="17" t="s">
        <v>205</v>
      </c>
      <c r="B24" s="50" t="s">
        <v>206</v>
      </c>
      <c r="C24" s="51" t="s">
        <v>207</v>
      </c>
      <c r="D24" s="51" t="s">
        <v>208</v>
      </c>
      <c r="E24" s="5">
        <v>18</v>
      </c>
      <c r="F24" s="4">
        <v>18</v>
      </c>
      <c r="G24" s="4">
        <v>14</v>
      </c>
      <c r="H24" s="4">
        <v>13</v>
      </c>
      <c r="I24" s="4">
        <v>16</v>
      </c>
      <c r="J24" s="4">
        <v>18</v>
      </c>
      <c r="K24" s="43">
        <f t="shared" si="0"/>
        <v>79</v>
      </c>
      <c r="L24" s="5">
        <v>40</v>
      </c>
      <c r="M24" s="4">
        <v>0.5</v>
      </c>
      <c r="N24" s="4">
        <v>0.5</v>
      </c>
      <c r="O24" s="4">
        <v>0.5</v>
      </c>
      <c r="P24" s="4">
        <v>3</v>
      </c>
      <c r="Q24" s="4">
        <v>0</v>
      </c>
      <c r="R24" s="4">
        <v>0.5</v>
      </c>
      <c r="S24" s="4">
        <v>1</v>
      </c>
      <c r="T24" s="4">
        <v>2</v>
      </c>
      <c r="U24" s="4">
        <v>2</v>
      </c>
      <c r="V24" s="4">
        <v>2.5</v>
      </c>
      <c r="W24" s="4">
        <v>0.5</v>
      </c>
      <c r="X24" s="4">
        <v>1.5</v>
      </c>
      <c r="Y24" s="4">
        <v>1.5</v>
      </c>
      <c r="Z24" s="4">
        <v>1.5</v>
      </c>
      <c r="AA24" s="4">
        <v>0.5</v>
      </c>
      <c r="AB24" s="5">
        <f t="shared" si="1"/>
        <v>18</v>
      </c>
      <c r="AC24" s="20">
        <f t="shared" si="2"/>
        <v>76</v>
      </c>
      <c r="AD24" s="4">
        <v>173.5</v>
      </c>
      <c r="AE24" s="21">
        <f t="shared" si="3"/>
        <v>43.804034582132566</v>
      </c>
      <c r="AF24" s="4">
        <v>6</v>
      </c>
      <c r="AG24" s="4">
        <v>6</v>
      </c>
      <c r="AH24" s="4">
        <v>0</v>
      </c>
      <c r="AI24" s="4">
        <v>4</v>
      </c>
      <c r="AJ24" s="4">
        <v>2</v>
      </c>
      <c r="AK24" s="4">
        <v>2</v>
      </c>
      <c r="AL24" s="4">
        <v>3</v>
      </c>
      <c r="AM24" s="4">
        <v>2</v>
      </c>
      <c r="AN24" s="5">
        <f t="shared" si="4"/>
        <v>25</v>
      </c>
      <c r="AO24" s="4">
        <v>8</v>
      </c>
      <c r="AP24" s="4">
        <v>4</v>
      </c>
      <c r="AQ24" s="5">
        <f t="shared" si="5"/>
        <v>12</v>
      </c>
      <c r="AR24" s="4">
        <v>1</v>
      </c>
      <c r="AS24" s="4">
        <v>3</v>
      </c>
      <c r="AT24" s="4">
        <v>10</v>
      </c>
      <c r="AU24" s="4">
        <v>0</v>
      </c>
      <c r="AV24" s="47">
        <v>0</v>
      </c>
      <c r="AW24" s="47">
        <v>3.5</v>
      </c>
      <c r="AX24" s="47">
        <v>3</v>
      </c>
      <c r="AY24" s="23">
        <f t="shared" si="6"/>
        <v>20.5</v>
      </c>
      <c r="AZ24" s="20">
        <f t="shared" si="7"/>
        <v>57.5</v>
      </c>
      <c r="BA24" s="6">
        <v>150</v>
      </c>
      <c r="BB24" s="21">
        <f t="shared" si="8"/>
        <v>38.333333333333336</v>
      </c>
      <c r="BC24" s="48">
        <f t="shared" si="9"/>
        <v>41.068683957732951</v>
      </c>
      <c r="BD24" s="49"/>
    </row>
    <row r="25" spans="1:56" ht="15.75" customHeight="1">
      <c r="A25" s="29" t="s">
        <v>209</v>
      </c>
      <c r="B25" s="79" t="s">
        <v>210</v>
      </c>
      <c r="C25" s="80" t="s">
        <v>211</v>
      </c>
      <c r="D25" s="80" t="s">
        <v>208</v>
      </c>
      <c r="E25" s="32">
        <v>16</v>
      </c>
      <c r="F25" s="33">
        <v>22</v>
      </c>
      <c r="G25" s="33">
        <v>24</v>
      </c>
      <c r="H25" s="33">
        <v>22</v>
      </c>
      <c r="I25" s="33">
        <v>16</v>
      </c>
      <c r="J25" s="33">
        <v>16</v>
      </c>
      <c r="K25" s="63">
        <f t="shared" si="0"/>
        <v>100</v>
      </c>
      <c r="L25" s="32">
        <v>50.5</v>
      </c>
      <c r="M25" s="33">
        <v>2</v>
      </c>
      <c r="N25" s="33">
        <v>2</v>
      </c>
      <c r="O25" s="33">
        <v>1.5</v>
      </c>
      <c r="P25" s="33">
        <v>2</v>
      </c>
      <c r="Q25" s="33">
        <v>1</v>
      </c>
      <c r="R25" s="33">
        <v>0.5</v>
      </c>
      <c r="S25" s="33">
        <v>1</v>
      </c>
      <c r="T25" s="33">
        <v>0.5</v>
      </c>
      <c r="U25" s="33">
        <v>2.5</v>
      </c>
      <c r="V25" s="33">
        <v>2</v>
      </c>
      <c r="W25" s="33">
        <v>2</v>
      </c>
      <c r="X25" s="33">
        <v>1</v>
      </c>
      <c r="Y25" s="33">
        <v>1</v>
      </c>
      <c r="Z25" s="33">
        <v>2</v>
      </c>
      <c r="AA25" s="33">
        <v>0</v>
      </c>
      <c r="AB25" s="32">
        <f t="shared" si="1"/>
        <v>21</v>
      </c>
      <c r="AC25" s="34">
        <f t="shared" si="2"/>
        <v>87.5</v>
      </c>
      <c r="AD25" s="33">
        <v>173.5</v>
      </c>
      <c r="AE25" s="35">
        <f t="shared" si="3"/>
        <v>50.432276657060513</v>
      </c>
      <c r="AF25" s="33">
        <v>6</v>
      </c>
      <c r="AG25" s="33">
        <v>3</v>
      </c>
      <c r="AH25" s="33">
        <v>12</v>
      </c>
      <c r="AI25" s="33">
        <v>4</v>
      </c>
      <c r="AJ25" s="33">
        <v>2</v>
      </c>
      <c r="AK25" s="33">
        <v>2</v>
      </c>
      <c r="AL25" s="33">
        <v>6</v>
      </c>
      <c r="AM25" s="33">
        <v>4</v>
      </c>
      <c r="AN25" s="32">
        <f t="shared" si="4"/>
        <v>39</v>
      </c>
      <c r="AO25" s="33">
        <v>7</v>
      </c>
      <c r="AP25" s="33">
        <v>6</v>
      </c>
      <c r="AQ25" s="32">
        <f t="shared" si="5"/>
        <v>13</v>
      </c>
      <c r="AR25" s="33">
        <v>1</v>
      </c>
      <c r="AS25" s="33">
        <v>4</v>
      </c>
      <c r="AT25" s="33">
        <v>13</v>
      </c>
      <c r="AU25" s="33">
        <v>0</v>
      </c>
      <c r="AV25" s="33">
        <v>1</v>
      </c>
      <c r="AW25" s="64">
        <v>7</v>
      </c>
      <c r="AX25" s="33">
        <v>0</v>
      </c>
      <c r="AY25" s="36">
        <f t="shared" si="6"/>
        <v>26</v>
      </c>
      <c r="AZ25" s="34">
        <f t="shared" si="7"/>
        <v>78</v>
      </c>
      <c r="BA25" s="65">
        <v>150</v>
      </c>
      <c r="BB25" s="35">
        <f t="shared" si="8"/>
        <v>52</v>
      </c>
      <c r="BC25" s="66">
        <f t="shared" si="9"/>
        <v>51.216138328530256</v>
      </c>
      <c r="BD25" s="67" t="s">
        <v>155</v>
      </c>
    </row>
    <row r="26" spans="1:56" ht="15.75" customHeight="1">
      <c r="A26" s="17" t="s">
        <v>212</v>
      </c>
      <c r="B26" s="72" t="s">
        <v>213</v>
      </c>
      <c r="C26" s="73" t="s">
        <v>214</v>
      </c>
      <c r="D26" s="73" t="s">
        <v>76</v>
      </c>
      <c r="E26" s="5">
        <v>15</v>
      </c>
      <c r="F26" s="4">
        <v>9</v>
      </c>
      <c r="G26" s="4">
        <v>9.5</v>
      </c>
      <c r="H26" s="4">
        <v>8</v>
      </c>
      <c r="I26" s="4">
        <v>7</v>
      </c>
      <c r="J26" s="4">
        <v>8.5</v>
      </c>
      <c r="K26" s="43">
        <f t="shared" si="0"/>
        <v>42</v>
      </c>
      <c r="L26" s="5">
        <v>43</v>
      </c>
      <c r="M26" s="4">
        <v>3.5</v>
      </c>
      <c r="N26" s="4">
        <v>0</v>
      </c>
      <c r="O26" s="4">
        <v>1.5</v>
      </c>
      <c r="P26" s="4">
        <v>2</v>
      </c>
      <c r="Q26" s="4">
        <v>0.5</v>
      </c>
      <c r="R26" s="4">
        <v>1</v>
      </c>
      <c r="S26" s="4">
        <v>2.5</v>
      </c>
      <c r="T26" s="4">
        <v>0.5</v>
      </c>
      <c r="U26" s="4">
        <v>2</v>
      </c>
      <c r="V26" s="4">
        <v>1.5</v>
      </c>
      <c r="W26" s="4">
        <v>2</v>
      </c>
      <c r="X26" s="4">
        <v>1.5</v>
      </c>
      <c r="Y26" s="4">
        <v>2</v>
      </c>
      <c r="Z26" s="4">
        <v>1.5</v>
      </c>
      <c r="AA26" s="4">
        <v>0</v>
      </c>
      <c r="AB26" s="5">
        <f t="shared" si="1"/>
        <v>22</v>
      </c>
      <c r="AC26" s="20">
        <f t="shared" si="2"/>
        <v>80</v>
      </c>
      <c r="AD26" s="4">
        <v>173.5</v>
      </c>
      <c r="AE26" s="21">
        <f t="shared" si="3"/>
        <v>46.10951008645533</v>
      </c>
      <c r="AF26" s="4">
        <v>4</v>
      </c>
      <c r="AG26" s="4">
        <v>2</v>
      </c>
      <c r="AH26" s="4">
        <v>12</v>
      </c>
      <c r="AI26" s="4">
        <v>4</v>
      </c>
      <c r="AJ26" s="4">
        <v>0</v>
      </c>
      <c r="AK26" s="4">
        <v>2</v>
      </c>
      <c r="AL26" s="4">
        <v>6</v>
      </c>
      <c r="AM26" s="4">
        <v>4</v>
      </c>
      <c r="AN26" s="5">
        <f t="shared" si="4"/>
        <v>34</v>
      </c>
      <c r="AO26" s="4">
        <v>2</v>
      </c>
      <c r="AP26" s="4">
        <v>6</v>
      </c>
      <c r="AQ26" s="5">
        <f t="shared" si="5"/>
        <v>8</v>
      </c>
      <c r="AR26" s="4">
        <v>1.5</v>
      </c>
      <c r="AS26" s="4">
        <v>5</v>
      </c>
      <c r="AT26" s="4">
        <v>8</v>
      </c>
      <c r="AU26" s="4">
        <v>0</v>
      </c>
      <c r="AV26" s="47">
        <v>2</v>
      </c>
      <c r="AW26" s="47">
        <v>1.5</v>
      </c>
      <c r="AX26" s="4">
        <v>0</v>
      </c>
      <c r="AY26" s="23">
        <f t="shared" si="6"/>
        <v>18</v>
      </c>
      <c r="AZ26" s="20">
        <f t="shared" si="7"/>
        <v>60</v>
      </c>
      <c r="BA26" s="6">
        <v>150</v>
      </c>
      <c r="BB26" s="21">
        <f t="shared" si="8"/>
        <v>40</v>
      </c>
      <c r="BC26" s="48">
        <f t="shared" si="9"/>
        <v>43.054755043227665</v>
      </c>
      <c r="BD26" s="49"/>
    </row>
    <row r="27" spans="1:56" ht="15.75" customHeight="1">
      <c r="A27" s="17" t="s">
        <v>215</v>
      </c>
      <c r="B27" s="50" t="s">
        <v>216</v>
      </c>
      <c r="C27" s="51" t="s">
        <v>217</v>
      </c>
      <c r="D27" s="51" t="s">
        <v>218</v>
      </c>
      <c r="E27" s="5">
        <v>9</v>
      </c>
      <c r="F27" s="4">
        <v>8.5</v>
      </c>
      <c r="G27" s="4">
        <v>8</v>
      </c>
      <c r="H27" s="4">
        <v>6</v>
      </c>
      <c r="I27" s="4">
        <v>8.5</v>
      </c>
      <c r="J27" s="4">
        <v>7.5</v>
      </c>
      <c r="K27" s="43">
        <f t="shared" si="0"/>
        <v>38.5</v>
      </c>
      <c r="L27" s="5">
        <v>38</v>
      </c>
      <c r="M27" s="4">
        <v>2.5</v>
      </c>
      <c r="N27" s="4">
        <v>0.5</v>
      </c>
      <c r="O27" s="4">
        <v>0</v>
      </c>
      <c r="P27" s="4">
        <v>1.5</v>
      </c>
      <c r="Q27" s="4">
        <v>0</v>
      </c>
      <c r="R27" s="4">
        <v>0.5</v>
      </c>
      <c r="S27" s="4">
        <v>3</v>
      </c>
      <c r="T27" s="4">
        <v>0.5</v>
      </c>
      <c r="U27" s="4">
        <v>2</v>
      </c>
      <c r="V27" s="4">
        <v>1.5</v>
      </c>
      <c r="W27" s="4">
        <v>2</v>
      </c>
      <c r="X27" s="4">
        <v>1</v>
      </c>
      <c r="Y27" s="4">
        <v>0.5</v>
      </c>
      <c r="Z27" s="4">
        <v>0.5</v>
      </c>
      <c r="AA27" s="4">
        <v>0.5</v>
      </c>
      <c r="AB27" s="5">
        <f t="shared" si="1"/>
        <v>16.5</v>
      </c>
      <c r="AC27" s="20">
        <f t="shared" si="2"/>
        <v>63.5</v>
      </c>
      <c r="AD27" s="4">
        <v>173.5</v>
      </c>
      <c r="AE27" s="21">
        <f t="shared" si="3"/>
        <v>36.599423631123919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5">
        <f t="shared" si="4"/>
        <v>0</v>
      </c>
      <c r="AO27" s="4">
        <v>0</v>
      </c>
      <c r="AP27" s="4">
        <v>0</v>
      </c>
      <c r="AQ27" s="5">
        <f t="shared" si="5"/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23">
        <f t="shared" si="6"/>
        <v>0</v>
      </c>
      <c r="AZ27" s="20">
        <f t="shared" si="7"/>
        <v>0</v>
      </c>
      <c r="BA27" s="6">
        <v>150</v>
      </c>
      <c r="BB27" s="21">
        <f t="shared" si="8"/>
        <v>0</v>
      </c>
      <c r="BC27" s="48">
        <f t="shared" si="9"/>
        <v>18.29971181556196</v>
      </c>
      <c r="BD27" s="49"/>
    </row>
    <row r="28" spans="1:56" ht="15.75" customHeight="1">
      <c r="A28" s="17" t="s">
        <v>219</v>
      </c>
      <c r="B28" s="50" t="s">
        <v>149</v>
      </c>
      <c r="C28" s="51" t="s">
        <v>220</v>
      </c>
      <c r="D28" s="51" t="s">
        <v>221</v>
      </c>
      <c r="E28" s="5">
        <v>14</v>
      </c>
      <c r="F28" s="4">
        <v>19</v>
      </c>
      <c r="G28" s="4">
        <v>12</v>
      </c>
      <c r="H28" s="4">
        <v>13</v>
      </c>
      <c r="I28" s="4">
        <v>21</v>
      </c>
      <c r="J28" s="4">
        <v>11</v>
      </c>
      <c r="K28" s="43">
        <f t="shared" si="0"/>
        <v>76</v>
      </c>
      <c r="L28" s="5">
        <v>37</v>
      </c>
      <c r="M28" s="4">
        <v>1.5</v>
      </c>
      <c r="N28" s="4">
        <v>2.5</v>
      </c>
      <c r="O28" s="4">
        <v>1.5</v>
      </c>
      <c r="P28" s="4">
        <v>1</v>
      </c>
      <c r="Q28" s="4">
        <v>0</v>
      </c>
      <c r="R28" s="4">
        <v>0</v>
      </c>
      <c r="S28" s="4">
        <v>2</v>
      </c>
      <c r="T28" s="4">
        <v>1</v>
      </c>
      <c r="U28" s="4">
        <v>1</v>
      </c>
      <c r="V28" s="4">
        <v>1</v>
      </c>
      <c r="W28" s="4">
        <v>3</v>
      </c>
      <c r="X28" s="4">
        <v>2</v>
      </c>
      <c r="Y28" s="4">
        <v>1</v>
      </c>
      <c r="Z28" s="4">
        <v>0.5</v>
      </c>
      <c r="AA28" s="4">
        <v>0.5</v>
      </c>
      <c r="AB28" s="5">
        <f t="shared" si="1"/>
        <v>18.5</v>
      </c>
      <c r="AC28" s="20">
        <f t="shared" si="2"/>
        <v>69.5</v>
      </c>
      <c r="AD28" s="4">
        <v>173.5</v>
      </c>
      <c r="AE28" s="21">
        <f t="shared" si="3"/>
        <v>40.057636887608069</v>
      </c>
      <c r="AF28" s="4">
        <v>3</v>
      </c>
      <c r="AG28" s="4">
        <v>3</v>
      </c>
      <c r="AH28" s="4">
        <v>0</v>
      </c>
      <c r="AI28" s="4">
        <v>4</v>
      </c>
      <c r="AJ28" s="4">
        <v>2</v>
      </c>
      <c r="AK28" s="4">
        <v>0</v>
      </c>
      <c r="AL28" s="4">
        <v>0</v>
      </c>
      <c r="AM28" s="4">
        <v>2</v>
      </c>
      <c r="AN28" s="5">
        <f t="shared" si="4"/>
        <v>14</v>
      </c>
      <c r="AO28" s="4">
        <v>2</v>
      </c>
      <c r="AP28" s="4">
        <v>2</v>
      </c>
      <c r="AQ28" s="5">
        <f t="shared" si="5"/>
        <v>4</v>
      </c>
      <c r="AR28" s="4">
        <v>3</v>
      </c>
      <c r="AS28" s="4">
        <v>4</v>
      </c>
      <c r="AT28" s="4">
        <v>5</v>
      </c>
      <c r="AU28" s="4">
        <v>0</v>
      </c>
      <c r="AV28" s="47">
        <v>0</v>
      </c>
      <c r="AW28" s="47">
        <v>2</v>
      </c>
      <c r="AX28" s="4">
        <v>0</v>
      </c>
      <c r="AY28" s="23">
        <f t="shared" si="6"/>
        <v>14</v>
      </c>
      <c r="AZ28" s="20">
        <f t="shared" si="7"/>
        <v>32</v>
      </c>
      <c r="BA28" s="6">
        <v>150</v>
      </c>
      <c r="BB28" s="21">
        <f t="shared" si="8"/>
        <v>21.333333333333332</v>
      </c>
      <c r="BC28" s="48">
        <f t="shared" si="9"/>
        <v>30.695485110470699</v>
      </c>
      <c r="BD28" s="49"/>
    </row>
    <row r="29" spans="1:56" ht="15.75" customHeight="1">
      <c r="A29" s="17" t="s">
        <v>222</v>
      </c>
      <c r="B29" s="81" t="s">
        <v>223</v>
      </c>
      <c r="C29" s="82" t="s">
        <v>224</v>
      </c>
      <c r="D29" s="82" t="s">
        <v>105</v>
      </c>
      <c r="E29" s="5">
        <v>11</v>
      </c>
      <c r="F29" s="4">
        <v>10</v>
      </c>
      <c r="G29" s="4">
        <v>16</v>
      </c>
      <c r="H29" s="4">
        <v>14</v>
      </c>
      <c r="I29" s="4">
        <v>21</v>
      </c>
      <c r="J29" s="4">
        <v>18</v>
      </c>
      <c r="K29" s="43">
        <f t="shared" si="0"/>
        <v>79</v>
      </c>
      <c r="L29" s="5">
        <v>40</v>
      </c>
      <c r="M29" s="4">
        <v>1.5</v>
      </c>
      <c r="N29" s="4">
        <v>2</v>
      </c>
      <c r="O29" s="4">
        <v>1.5</v>
      </c>
      <c r="P29" s="4">
        <v>1.5</v>
      </c>
      <c r="Q29" s="4">
        <v>2</v>
      </c>
      <c r="R29" s="4">
        <v>2</v>
      </c>
      <c r="S29" s="4">
        <v>1</v>
      </c>
      <c r="T29" s="4">
        <v>2</v>
      </c>
      <c r="U29" s="4">
        <v>1</v>
      </c>
      <c r="V29" s="4">
        <v>2.5</v>
      </c>
      <c r="W29" s="4">
        <v>3</v>
      </c>
      <c r="X29" s="4">
        <v>1</v>
      </c>
      <c r="Y29" s="4">
        <v>1</v>
      </c>
      <c r="Z29" s="4">
        <v>0.5</v>
      </c>
      <c r="AA29" s="4">
        <v>0.5</v>
      </c>
      <c r="AB29" s="5">
        <f t="shared" si="1"/>
        <v>23</v>
      </c>
      <c r="AC29" s="20">
        <f t="shared" si="2"/>
        <v>74</v>
      </c>
      <c r="AD29" s="4">
        <v>173.5</v>
      </c>
      <c r="AE29" s="21">
        <f t="shared" si="3"/>
        <v>42.65129682997118</v>
      </c>
      <c r="AF29" s="4">
        <v>6</v>
      </c>
      <c r="AG29" s="4">
        <v>3</v>
      </c>
      <c r="AH29" s="4">
        <v>7</v>
      </c>
      <c r="AI29" s="4">
        <v>2</v>
      </c>
      <c r="AJ29" s="4">
        <v>2</v>
      </c>
      <c r="AK29" s="4">
        <v>2</v>
      </c>
      <c r="AL29" s="4">
        <v>3</v>
      </c>
      <c r="AM29" s="4">
        <v>4</v>
      </c>
      <c r="AN29" s="5">
        <f t="shared" si="4"/>
        <v>29</v>
      </c>
      <c r="AO29" s="4">
        <v>7</v>
      </c>
      <c r="AP29" s="4">
        <v>6</v>
      </c>
      <c r="AQ29" s="5">
        <f t="shared" si="5"/>
        <v>13</v>
      </c>
      <c r="AR29" s="4">
        <v>2</v>
      </c>
      <c r="AS29" s="4">
        <v>3.5</v>
      </c>
      <c r="AT29" s="4">
        <v>13</v>
      </c>
      <c r="AU29" s="4">
        <v>0</v>
      </c>
      <c r="AV29" s="47">
        <v>1</v>
      </c>
      <c r="AW29" s="47">
        <v>5</v>
      </c>
      <c r="AX29" s="4">
        <v>0</v>
      </c>
      <c r="AY29" s="23">
        <f t="shared" si="6"/>
        <v>24.5</v>
      </c>
      <c r="AZ29" s="20">
        <f t="shared" si="7"/>
        <v>66.5</v>
      </c>
      <c r="BA29" s="6">
        <v>150</v>
      </c>
      <c r="BB29" s="21">
        <f t="shared" si="8"/>
        <v>44.333333333333336</v>
      </c>
      <c r="BC29" s="48">
        <f t="shared" si="9"/>
        <v>43.492315081652258</v>
      </c>
      <c r="BD29" s="49"/>
    </row>
    <row r="30" spans="1:56" ht="15.75" customHeight="1">
      <c r="A30" s="17" t="s">
        <v>225</v>
      </c>
      <c r="B30" s="50" t="s">
        <v>226</v>
      </c>
      <c r="C30" s="51" t="s">
        <v>142</v>
      </c>
      <c r="D30" s="51" t="s">
        <v>72</v>
      </c>
      <c r="E30" s="5">
        <v>25</v>
      </c>
      <c r="F30" s="4">
        <v>11</v>
      </c>
      <c r="G30" s="4">
        <v>9</v>
      </c>
      <c r="H30" s="4">
        <v>9</v>
      </c>
      <c r="I30" s="4">
        <v>10.5</v>
      </c>
      <c r="J30" s="4">
        <v>9.5</v>
      </c>
      <c r="K30" s="43">
        <f t="shared" si="0"/>
        <v>49</v>
      </c>
      <c r="L30" s="5">
        <v>48.5</v>
      </c>
      <c r="M30" s="4">
        <v>1</v>
      </c>
      <c r="N30" s="4">
        <v>2</v>
      </c>
      <c r="O30" s="4">
        <v>0.5</v>
      </c>
      <c r="P30" s="4">
        <v>3</v>
      </c>
      <c r="Q30" s="4">
        <v>2</v>
      </c>
      <c r="R30" s="4">
        <v>2</v>
      </c>
      <c r="S30" s="4">
        <v>0.5</v>
      </c>
      <c r="T30" s="4">
        <v>0.5</v>
      </c>
      <c r="U30" s="4">
        <v>2</v>
      </c>
      <c r="V30" s="4">
        <v>1.5</v>
      </c>
      <c r="W30" s="4">
        <v>3</v>
      </c>
      <c r="X30" s="4">
        <v>1.5</v>
      </c>
      <c r="Y30" s="4">
        <v>2</v>
      </c>
      <c r="Z30" s="4">
        <v>2</v>
      </c>
      <c r="AA30" s="4">
        <v>0.5</v>
      </c>
      <c r="AB30" s="5">
        <f t="shared" si="1"/>
        <v>24</v>
      </c>
      <c r="AC30" s="20">
        <f t="shared" si="2"/>
        <v>97.5</v>
      </c>
      <c r="AD30" s="4">
        <v>173.5</v>
      </c>
      <c r="AE30" s="21">
        <f t="shared" si="3"/>
        <v>56.195965417867434</v>
      </c>
      <c r="AF30" s="4">
        <v>6</v>
      </c>
      <c r="AG30" s="4">
        <v>4</v>
      </c>
      <c r="AH30" s="4">
        <v>3</v>
      </c>
      <c r="AI30" s="4">
        <v>4</v>
      </c>
      <c r="AJ30" s="4">
        <v>2</v>
      </c>
      <c r="AK30" s="4">
        <v>2</v>
      </c>
      <c r="AL30" s="4">
        <v>0</v>
      </c>
      <c r="AM30" s="4">
        <v>2</v>
      </c>
      <c r="AN30" s="5">
        <f t="shared" si="4"/>
        <v>23</v>
      </c>
      <c r="AO30" s="4">
        <v>7</v>
      </c>
      <c r="AP30" s="4">
        <v>4</v>
      </c>
      <c r="AQ30" s="5">
        <f t="shared" si="5"/>
        <v>11</v>
      </c>
      <c r="AR30" s="4">
        <v>1.5</v>
      </c>
      <c r="AS30" s="4">
        <v>1</v>
      </c>
      <c r="AT30" s="4">
        <v>4</v>
      </c>
      <c r="AU30" s="4">
        <v>0</v>
      </c>
      <c r="AV30" s="47">
        <v>1</v>
      </c>
      <c r="AW30" s="47">
        <v>1</v>
      </c>
      <c r="AX30" s="4">
        <v>0</v>
      </c>
      <c r="AY30" s="23">
        <f t="shared" si="6"/>
        <v>8.5</v>
      </c>
      <c r="AZ30" s="20">
        <f t="shared" si="7"/>
        <v>42.5</v>
      </c>
      <c r="BA30" s="6">
        <v>150</v>
      </c>
      <c r="BB30" s="21">
        <f t="shared" si="8"/>
        <v>28.333333333333332</v>
      </c>
      <c r="BC30" s="48">
        <f t="shared" si="9"/>
        <v>42.264649375600385</v>
      </c>
      <c r="BD30" s="49"/>
    </row>
    <row r="31" spans="1:56" ht="15.75" customHeight="1">
      <c r="A31" s="7" t="s">
        <v>227</v>
      </c>
      <c r="B31" s="68" t="s">
        <v>228</v>
      </c>
      <c r="C31" s="69" t="s">
        <v>117</v>
      </c>
      <c r="D31" s="69" t="s">
        <v>198</v>
      </c>
      <c r="E31" s="10">
        <v>13</v>
      </c>
      <c r="F31" s="11">
        <v>19</v>
      </c>
      <c r="G31" s="11">
        <v>15</v>
      </c>
      <c r="H31" s="11">
        <v>19</v>
      </c>
      <c r="I31" s="11">
        <v>16</v>
      </c>
      <c r="J31" s="11">
        <v>15</v>
      </c>
      <c r="K31" s="56">
        <f t="shared" si="0"/>
        <v>84</v>
      </c>
      <c r="L31" s="10">
        <v>42.5</v>
      </c>
      <c r="M31" s="11">
        <v>1.5</v>
      </c>
      <c r="N31" s="11">
        <v>1</v>
      </c>
      <c r="O31" s="11">
        <v>1.5</v>
      </c>
      <c r="P31" s="11">
        <v>2</v>
      </c>
      <c r="Q31" s="11">
        <v>0</v>
      </c>
      <c r="R31" s="11">
        <v>2</v>
      </c>
      <c r="S31" s="11">
        <v>1.5</v>
      </c>
      <c r="T31" s="11">
        <v>1.5</v>
      </c>
      <c r="U31" s="11">
        <v>0.5</v>
      </c>
      <c r="V31" s="11">
        <v>2.5</v>
      </c>
      <c r="W31" s="11">
        <v>1.5</v>
      </c>
      <c r="X31" s="11">
        <v>2</v>
      </c>
      <c r="Y31" s="11">
        <v>2.5</v>
      </c>
      <c r="Z31" s="11">
        <v>2</v>
      </c>
      <c r="AA31" s="11">
        <v>1</v>
      </c>
      <c r="AB31" s="10">
        <f t="shared" si="1"/>
        <v>23</v>
      </c>
      <c r="AC31" s="12">
        <f t="shared" si="2"/>
        <v>78.5</v>
      </c>
      <c r="AD31" s="11">
        <v>173.5</v>
      </c>
      <c r="AE31" s="13">
        <f t="shared" si="3"/>
        <v>45.244956772334291</v>
      </c>
      <c r="AF31" s="11">
        <v>6</v>
      </c>
      <c r="AG31" s="11">
        <v>2</v>
      </c>
      <c r="AH31" s="11">
        <v>7</v>
      </c>
      <c r="AI31" s="11">
        <v>2</v>
      </c>
      <c r="AJ31" s="11">
        <v>2</v>
      </c>
      <c r="AK31" s="11">
        <v>0</v>
      </c>
      <c r="AL31" s="11">
        <v>6</v>
      </c>
      <c r="AM31" s="11">
        <v>6</v>
      </c>
      <c r="AN31" s="10">
        <f t="shared" si="4"/>
        <v>31</v>
      </c>
      <c r="AO31" s="11">
        <v>10</v>
      </c>
      <c r="AP31" s="11">
        <v>5</v>
      </c>
      <c r="AQ31" s="10">
        <f t="shared" si="5"/>
        <v>15</v>
      </c>
      <c r="AR31" s="11">
        <v>1</v>
      </c>
      <c r="AS31" s="11">
        <v>3.5</v>
      </c>
      <c r="AT31" s="11">
        <v>13</v>
      </c>
      <c r="AU31" s="11">
        <v>0</v>
      </c>
      <c r="AV31" s="57">
        <v>0</v>
      </c>
      <c r="AW31" s="57">
        <v>2</v>
      </c>
      <c r="AX31" s="11">
        <v>0</v>
      </c>
      <c r="AY31" s="14">
        <f t="shared" si="6"/>
        <v>19.5</v>
      </c>
      <c r="AZ31" s="12">
        <f t="shared" si="7"/>
        <v>65.5</v>
      </c>
      <c r="BA31" s="58">
        <v>150</v>
      </c>
      <c r="BB31" s="13">
        <f t="shared" si="8"/>
        <v>43.666666666666664</v>
      </c>
      <c r="BC31" s="59">
        <f t="shared" si="9"/>
        <v>44.455811719500474</v>
      </c>
      <c r="BD31" s="60" t="s">
        <v>39</v>
      </c>
    </row>
    <row r="32" spans="1:56" ht="15.75" customHeight="1">
      <c r="A32" s="17" t="s">
        <v>229</v>
      </c>
      <c r="B32" s="50" t="s">
        <v>230</v>
      </c>
      <c r="C32" s="51" t="s">
        <v>214</v>
      </c>
      <c r="D32" s="51" t="s">
        <v>38</v>
      </c>
      <c r="E32" s="5">
        <v>17</v>
      </c>
      <c r="F32" s="4">
        <v>15</v>
      </c>
      <c r="G32" s="4">
        <v>21</v>
      </c>
      <c r="H32" s="4">
        <v>19</v>
      </c>
      <c r="I32" s="4">
        <v>17</v>
      </c>
      <c r="J32" s="4">
        <v>11</v>
      </c>
      <c r="K32" s="43">
        <f t="shared" si="0"/>
        <v>83</v>
      </c>
      <c r="L32" s="5">
        <v>41</v>
      </c>
      <c r="M32" s="4">
        <v>1.5</v>
      </c>
      <c r="N32" s="4">
        <v>1</v>
      </c>
      <c r="O32" s="4">
        <v>1</v>
      </c>
      <c r="P32" s="4">
        <v>2.5</v>
      </c>
      <c r="Q32" s="4">
        <v>0.5</v>
      </c>
      <c r="R32" s="4">
        <v>1</v>
      </c>
      <c r="S32" s="4">
        <v>1</v>
      </c>
      <c r="T32" s="4">
        <v>0</v>
      </c>
      <c r="U32" s="4">
        <v>1</v>
      </c>
      <c r="V32" s="4">
        <v>2</v>
      </c>
      <c r="W32" s="4">
        <v>4</v>
      </c>
      <c r="X32" s="4">
        <v>1.5</v>
      </c>
      <c r="Y32" s="4">
        <v>0</v>
      </c>
      <c r="Z32" s="4">
        <v>0.5</v>
      </c>
      <c r="AA32" s="4">
        <v>0.5</v>
      </c>
      <c r="AB32" s="5">
        <f t="shared" si="1"/>
        <v>18</v>
      </c>
      <c r="AC32" s="20">
        <f t="shared" si="2"/>
        <v>76</v>
      </c>
      <c r="AD32" s="4">
        <v>173.5</v>
      </c>
      <c r="AE32" s="21">
        <f t="shared" si="3"/>
        <v>43.804034582132566</v>
      </c>
      <c r="AF32" s="4">
        <v>6</v>
      </c>
      <c r="AG32" s="4">
        <v>6</v>
      </c>
      <c r="AH32" s="4">
        <v>6</v>
      </c>
      <c r="AI32" s="4">
        <v>4</v>
      </c>
      <c r="AJ32" s="4">
        <v>0</v>
      </c>
      <c r="AK32" s="4">
        <v>0</v>
      </c>
      <c r="AL32" s="4">
        <v>6</v>
      </c>
      <c r="AM32" s="4">
        <v>4</v>
      </c>
      <c r="AN32" s="5">
        <f t="shared" si="4"/>
        <v>32</v>
      </c>
      <c r="AO32" s="4">
        <v>2</v>
      </c>
      <c r="AP32" s="4">
        <v>0</v>
      </c>
      <c r="AQ32" s="5">
        <f t="shared" si="5"/>
        <v>2</v>
      </c>
      <c r="AR32" s="4">
        <v>1.5</v>
      </c>
      <c r="AS32" s="4">
        <v>3.5</v>
      </c>
      <c r="AT32" s="4">
        <v>10</v>
      </c>
      <c r="AU32" s="4">
        <v>0</v>
      </c>
      <c r="AV32" s="4">
        <v>1</v>
      </c>
      <c r="AW32" s="47">
        <v>0.5</v>
      </c>
      <c r="AX32" s="4">
        <v>0</v>
      </c>
      <c r="AY32" s="23">
        <f t="shared" si="6"/>
        <v>16.5</v>
      </c>
      <c r="AZ32" s="20">
        <f t="shared" si="7"/>
        <v>50.5</v>
      </c>
      <c r="BA32" s="6">
        <v>150</v>
      </c>
      <c r="BB32" s="21">
        <f t="shared" si="8"/>
        <v>33.666666666666664</v>
      </c>
      <c r="BC32" s="48">
        <f t="shared" si="9"/>
        <v>38.735350624399615</v>
      </c>
      <c r="BD32" s="49"/>
    </row>
    <row r="33" spans="1:56" ht="15.75" customHeight="1">
      <c r="A33" s="17" t="s">
        <v>231</v>
      </c>
      <c r="B33" s="50" t="s">
        <v>232</v>
      </c>
      <c r="C33" s="51" t="s">
        <v>172</v>
      </c>
      <c r="D33" s="51" t="s">
        <v>180</v>
      </c>
      <c r="E33" s="5">
        <v>18</v>
      </c>
      <c r="F33" s="4">
        <v>9</v>
      </c>
      <c r="G33" s="4">
        <v>9.5</v>
      </c>
      <c r="H33" s="4">
        <v>9.5</v>
      </c>
      <c r="I33" s="4">
        <v>8.5</v>
      </c>
      <c r="J33" s="4">
        <v>5.5</v>
      </c>
      <c r="K33" s="43">
        <f t="shared" si="0"/>
        <v>42</v>
      </c>
      <c r="L33" s="5">
        <v>42.5</v>
      </c>
      <c r="M33" s="4">
        <v>1.5</v>
      </c>
      <c r="N33" s="4">
        <v>2.5</v>
      </c>
      <c r="O33" s="4">
        <v>1</v>
      </c>
      <c r="P33" s="4">
        <v>2</v>
      </c>
      <c r="Q33" s="4">
        <v>0</v>
      </c>
      <c r="R33" s="4">
        <v>1</v>
      </c>
      <c r="S33" s="4">
        <v>1.5</v>
      </c>
      <c r="T33" s="4">
        <v>0.5</v>
      </c>
      <c r="U33" s="4">
        <v>1</v>
      </c>
      <c r="V33" s="4">
        <v>2</v>
      </c>
      <c r="W33" s="4">
        <v>3</v>
      </c>
      <c r="X33" s="4">
        <v>1.5</v>
      </c>
      <c r="Y33" s="4">
        <v>0.5</v>
      </c>
      <c r="Z33" s="4">
        <v>0.5</v>
      </c>
      <c r="AA33" s="4">
        <v>0.5</v>
      </c>
      <c r="AB33" s="5">
        <f t="shared" si="1"/>
        <v>19</v>
      </c>
      <c r="AC33" s="20">
        <f t="shared" si="2"/>
        <v>79.5</v>
      </c>
      <c r="AD33" s="4">
        <v>173.5</v>
      </c>
      <c r="AE33" s="21">
        <f t="shared" si="3"/>
        <v>45.821325648414984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5">
        <f t="shared" si="4"/>
        <v>0</v>
      </c>
      <c r="AO33" s="4">
        <v>0</v>
      </c>
      <c r="AP33" s="4">
        <v>0</v>
      </c>
      <c r="AQ33" s="5">
        <f t="shared" si="5"/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7">
        <v>0</v>
      </c>
      <c r="AX33" s="4">
        <v>0</v>
      </c>
      <c r="AY33" s="23">
        <f t="shared" si="6"/>
        <v>0</v>
      </c>
      <c r="AZ33" s="20">
        <f t="shared" si="7"/>
        <v>0</v>
      </c>
      <c r="BA33" s="6">
        <v>150</v>
      </c>
      <c r="BB33" s="21">
        <f t="shared" si="8"/>
        <v>0</v>
      </c>
      <c r="BC33" s="48">
        <f t="shared" si="9"/>
        <v>22.910662824207492</v>
      </c>
      <c r="BD33" s="49"/>
    </row>
    <row r="34" spans="1:56" ht="15.75" customHeight="1">
      <c r="A34" s="17" t="s">
        <v>233</v>
      </c>
      <c r="B34" s="72" t="s">
        <v>234</v>
      </c>
      <c r="C34" s="73" t="s">
        <v>235</v>
      </c>
      <c r="D34" s="73" t="s">
        <v>236</v>
      </c>
      <c r="E34" s="5">
        <v>12</v>
      </c>
      <c r="F34" s="4">
        <v>12</v>
      </c>
      <c r="G34" s="4">
        <v>13</v>
      </c>
      <c r="H34" s="4">
        <v>16</v>
      </c>
      <c r="I34" s="4">
        <v>15</v>
      </c>
      <c r="J34" s="4">
        <v>17</v>
      </c>
      <c r="K34" s="43">
        <f t="shared" si="0"/>
        <v>73</v>
      </c>
      <c r="L34" s="5">
        <v>36</v>
      </c>
      <c r="M34" s="4">
        <v>2.5</v>
      </c>
      <c r="N34" s="4">
        <v>0</v>
      </c>
      <c r="O34" s="4">
        <v>0.5</v>
      </c>
      <c r="P34" s="4">
        <v>1</v>
      </c>
      <c r="Q34" s="4">
        <v>0.5</v>
      </c>
      <c r="R34" s="4">
        <v>0</v>
      </c>
      <c r="S34" s="4">
        <v>0.5</v>
      </c>
      <c r="T34" s="4">
        <v>2</v>
      </c>
      <c r="U34" s="4">
        <v>0</v>
      </c>
      <c r="V34" s="4">
        <v>2.5</v>
      </c>
      <c r="W34" s="4">
        <v>1.5</v>
      </c>
      <c r="X34" s="4">
        <v>0.5</v>
      </c>
      <c r="Y34" s="4">
        <v>2</v>
      </c>
      <c r="Z34" s="4">
        <v>1.5</v>
      </c>
      <c r="AA34" s="4">
        <v>0.5</v>
      </c>
      <c r="AB34" s="5">
        <f t="shared" si="1"/>
        <v>15.5</v>
      </c>
      <c r="AC34" s="20">
        <f t="shared" si="2"/>
        <v>63.5</v>
      </c>
      <c r="AD34" s="4">
        <v>173.5</v>
      </c>
      <c r="AE34" s="21">
        <f t="shared" si="3"/>
        <v>36.599423631123919</v>
      </c>
      <c r="AF34" s="4">
        <v>4</v>
      </c>
      <c r="AG34" s="4">
        <v>2</v>
      </c>
      <c r="AH34" s="4">
        <v>0</v>
      </c>
      <c r="AI34" s="4">
        <v>4</v>
      </c>
      <c r="AJ34" s="4">
        <v>2</v>
      </c>
      <c r="AK34" s="4">
        <v>0</v>
      </c>
      <c r="AL34" s="4">
        <v>3</v>
      </c>
      <c r="AM34" s="4">
        <v>0</v>
      </c>
      <c r="AN34" s="5">
        <f t="shared" si="4"/>
        <v>15</v>
      </c>
      <c r="AO34" s="4">
        <v>6</v>
      </c>
      <c r="AP34" s="4">
        <v>2</v>
      </c>
      <c r="AQ34" s="5">
        <f t="shared" si="5"/>
        <v>8</v>
      </c>
      <c r="AR34" s="4">
        <v>1.5</v>
      </c>
      <c r="AS34" s="4">
        <v>0.5</v>
      </c>
      <c r="AT34" s="4">
        <v>4</v>
      </c>
      <c r="AU34" s="4">
        <v>0</v>
      </c>
      <c r="AV34" s="47">
        <v>0</v>
      </c>
      <c r="AW34" s="47">
        <v>0.5</v>
      </c>
      <c r="AX34" s="4">
        <v>0</v>
      </c>
      <c r="AY34" s="23">
        <f t="shared" si="6"/>
        <v>6.5</v>
      </c>
      <c r="AZ34" s="20">
        <f t="shared" si="7"/>
        <v>29.5</v>
      </c>
      <c r="BA34" s="6">
        <v>150</v>
      </c>
      <c r="BB34" s="21">
        <f t="shared" si="8"/>
        <v>19.666666666666668</v>
      </c>
      <c r="BC34" s="48">
        <f t="shared" si="9"/>
        <v>28.133045148895292</v>
      </c>
      <c r="BD34" s="49"/>
    </row>
    <row r="35" spans="1:56" ht="15.75" customHeight="1">
      <c r="A35" s="17" t="s">
        <v>237</v>
      </c>
      <c r="B35" s="50" t="s">
        <v>238</v>
      </c>
      <c r="C35" s="51" t="s">
        <v>42</v>
      </c>
      <c r="D35" s="51" t="s">
        <v>85</v>
      </c>
      <c r="E35" s="5">
        <v>19</v>
      </c>
      <c r="F35" s="4">
        <v>14</v>
      </c>
      <c r="G35" s="4">
        <v>21</v>
      </c>
      <c r="H35" s="4">
        <v>16</v>
      </c>
      <c r="I35" s="4">
        <v>9</v>
      </c>
      <c r="J35" s="4">
        <v>17</v>
      </c>
      <c r="K35" s="43">
        <f t="shared" si="0"/>
        <v>77</v>
      </c>
      <c r="L35" s="5">
        <v>39</v>
      </c>
      <c r="M35" s="4">
        <v>1</v>
      </c>
      <c r="N35" s="4">
        <v>0.5</v>
      </c>
      <c r="O35" s="4">
        <v>1.5</v>
      </c>
      <c r="P35" s="4">
        <v>1.5</v>
      </c>
      <c r="Q35" s="4">
        <v>2</v>
      </c>
      <c r="R35" s="4">
        <v>2</v>
      </c>
      <c r="S35" s="4">
        <v>2</v>
      </c>
      <c r="T35" s="4">
        <v>2.5</v>
      </c>
      <c r="U35" s="4">
        <v>2.5</v>
      </c>
      <c r="V35" s="4">
        <v>2.5</v>
      </c>
      <c r="W35" s="4">
        <v>1.5</v>
      </c>
      <c r="X35" s="4">
        <v>1.5</v>
      </c>
      <c r="Y35" s="4">
        <v>1</v>
      </c>
      <c r="Z35" s="4">
        <v>0</v>
      </c>
      <c r="AA35" s="4">
        <v>0</v>
      </c>
      <c r="AB35" s="5">
        <f t="shared" si="1"/>
        <v>22</v>
      </c>
      <c r="AC35" s="20">
        <f t="shared" si="2"/>
        <v>80</v>
      </c>
      <c r="AD35" s="4">
        <v>173.5</v>
      </c>
      <c r="AE35" s="21">
        <f t="shared" si="3"/>
        <v>46.10951008645533</v>
      </c>
      <c r="AF35" s="4">
        <v>3</v>
      </c>
      <c r="AG35" s="4">
        <v>4</v>
      </c>
      <c r="AH35" s="4">
        <v>5</v>
      </c>
      <c r="AI35" s="4">
        <v>4</v>
      </c>
      <c r="AJ35" s="4">
        <v>2</v>
      </c>
      <c r="AK35" s="4">
        <v>2</v>
      </c>
      <c r="AL35" s="4">
        <v>3</v>
      </c>
      <c r="AM35" s="4">
        <v>4</v>
      </c>
      <c r="AN35" s="5">
        <f t="shared" si="4"/>
        <v>27</v>
      </c>
      <c r="AO35" s="4">
        <v>10</v>
      </c>
      <c r="AP35" s="4">
        <v>4</v>
      </c>
      <c r="AQ35" s="5">
        <f t="shared" si="5"/>
        <v>14</v>
      </c>
      <c r="AR35" s="4">
        <v>1</v>
      </c>
      <c r="AS35" s="4">
        <v>3</v>
      </c>
      <c r="AT35" s="4">
        <v>12</v>
      </c>
      <c r="AU35" s="4">
        <v>0</v>
      </c>
      <c r="AV35" s="47">
        <v>0</v>
      </c>
      <c r="AW35" s="4">
        <v>3</v>
      </c>
      <c r="AX35" s="4">
        <v>0</v>
      </c>
      <c r="AY35" s="23">
        <f t="shared" si="6"/>
        <v>19</v>
      </c>
      <c r="AZ35" s="20">
        <f t="shared" si="7"/>
        <v>60</v>
      </c>
      <c r="BA35" s="6">
        <v>150</v>
      </c>
      <c r="BB35" s="21">
        <f t="shared" si="8"/>
        <v>40</v>
      </c>
      <c r="BC35" s="48">
        <f t="shared" si="9"/>
        <v>43.054755043227665</v>
      </c>
      <c r="BD35" s="49"/>
    </row>
    <row r="36" spans="1:56" ht="15.75" customHeight="1"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44"/>
    </row>
    <row r="37" spans="1:56" ht="15.75" customHeight="1"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44"/>
    </row>
    <row r="38" spans="1:56" ht="15.75" customHeight="1"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44"/>
    </row>
    <row r="39" spans="1:56" ht="15.75" customHeight="1"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44"/>
    </row>
    <row r="40" spans="1:56" ht="15.75" customHeight="1"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44"/>
    </row>
    <row r="41" spans="1:56" ht="15.75" customHeight="1"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44"/>
    </row>
    <row r="42" spans="1:56" ht="15.75" customHeight="1"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44"/>
    </row>
    <row r="43" spans="1:56" ht="15.75" customHeight="1"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44"/>
    </row>
    <row r="44" spans="1:56" ht="15.75" customHeight="1"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44"/>
    </row>
    <row r="45" spans="1:56" ht="15.75" customHeight="1"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44"/>
    </row>
    <row r="46" spans="1:56" ht="15.75" customHeight="1"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44"/>
    </row>
    <row r="47" spans="1:56" ht="15.75" customHeight="1"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44"/>
    </row>
    <row r="48" spans="1:56" ht="15.75" customHeight="1"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44"/>
    </row>
    <row r="49" spans="5:31" ht="15.75" customHeight="1"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44"/>
    </row>
    <row r="50" spans="5:31" ht="15.75" customHeight="1"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44"/>
    </row>
    <row r="51" spans="5:31" ht="15.75" customHeight="1"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44"/>
    </row>
    <row r="52" spans="5:31" ht="15.75" customHeight="1"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44"/>
    </row>
    <row r="53" spans="5:31" ht="15.75" customHeight="1"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44"/>
    </row>
    <row r="54" spans="5:31" ht="15.75" customHeight="1"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44"/>
    </row>
    <row r="55" spans="5:31" ht="15.75" customHeight="1"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44"/>
    </row>
    <row r="56" spans="5:31" ht="15.75" customHeight="1"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44"/>
    </row>
    <row r="57" spans="5:31" ht="15.75" customHeight="1"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44"/>
    </row>
    <row r="58" spans="5:31" ht="15.75" customHeight="1"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44"/>
    </row>
    <row r="59" spans="5:31" ht="15.75" customHeight="1"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44"/>
    </row>
    <row r="60" spans="5:31" ht="15.75" customHeight="1"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44"/>
    </row>
    <row r="61" spans="5:31" ht="15.75" customHeight="1"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44"/>
    </row>
    <row r="62" spans="5:31" ht="15.75" customHeight="1"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44"/>
    </row>
    <row r="63" spans="5:31" ht="15.75" customHeight="1"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44"/>
    </row>
    <row r="64" spans="5:31" ht="15.75" customHeight="1"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44"/>
    </row>
    <row r="65" spans="5:31" ht="15.75" customHeight="1"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44"/>
    </row>
    <row r="66" spans="5:31" ht="15.75" customHeight="1"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44"/>
    </row>
    <row r="67" spans="5:31" ht="15.75" customHeight="1"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44"/>
    </row>
    <row r="68" spans="5:31" ht="15.75" customHeight="1"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44"/>
    </row>
    <row r="69" spans="5:31" ht="15.75" customHeight="1"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44"/>
    </row>
    <row r="70" spans="5:31" ht="15.75" customHeight="1"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44"/>
    </row>
    <row r="71" spans="5:31" ht="15.75" customHeight="1"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44"/>
    </row>
    <row r="72" spans="5:31" ht="15.75" customHeight="1"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44"/>
    </row>
    <row r="73" spans="5:31" ht="15.75" customHeight="1"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44"/>
    </row>
    <row r="74" spans="5:31" ht="15.75" customHeight="1"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44"/>
    </row>
    <row r="75" spans="5:31" ht="15.75" customHeight="1"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44"/>
    </row>
    <row r="76" spans="5:31" ht="15.75" customHeight="1"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44"/>
    </row>
    <row r="77" spans="5:31" ht="15.75" customHeight="1"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44"/>
    </row>
    <row r="78" spans="5:31" ht="15.75" customHeight="1"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44"/>
    </row>
    <row r="79" spans="5:31" ht="15.75" customHeight="1"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44"/>
    </row>
    <row r="80" spans="5:31" ht="15.75" customHeight="1"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44"/>
    </row>
    <row r="81" spans="5:31" ht="15.75" customHeight="1"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44"/>
    </row>
    <row r="82" spans="5:31" ht="15.75" customHeight="1"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44"/>
    </row>
    <row r="83" spans="5:31" ht="15.75" customHeight="1"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44"/>
    </row>
    <row r="84" spans="5:31" ht="15.75" customHeight="1"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44"/>
    </row>
    <row r="85" spans="5:31" ht="15.75" customHeight="1"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44"/>
    </row>
    <row r="86" spans="5:31" ht="15.75" customHeight="1"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44"/>
    </row>
    <row r="87" spans="5:31" ht="15.75" customHeight="1"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44"/>
    </row>
    <row r="88" spans="5:31" ht="15.75" customHeight="1"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44"/>
    </row>
    <row r="89" spans="5:31" ht="15.75" customHeight="1"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44"/>
    </row>
    <row r="90" spans="5:31" ht="15.75" customHeight="1"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44"/>
    </row>
    <row r="91" spans="5:31" ht="15.75" customHeight="1"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44"/>
    </row>
    <row r="92" spans="5:31" ht="15.75" customHeight="1"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44"/>
    </row>
    <row r="93" spans="5:31" ht="15.75" customHeight="1"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44"/>
    </row>
    <row r="94" spans="5:31" ht="15.75" customHeight="1"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44"/>
    </row>
    <row r="95" spans="5:31" ht="15.75" customHeight="1"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44"/>
    </row>
    <row r="96" spans="5:31" ht="15.75" customHeight="1"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44"/>
    </row>
    <row r="97" spans="5:31" ht="15.75" customHeight="1"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44"/>
    </row>
    <row r="98" spans="5:31" ht="15.75" customHeight="1"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44"/>
    </row>
    <row r="99" spans="5:31" ht="15.75" customHeight="1"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44"/>
    </row>
    <row r="100" spans="5:31" ht="15.75" customHeight="1"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44"/>
    </row>
    <row r="101" spans="5:31" ht="15.75" customHeight="1"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44"/>
    </row>
    <row r="102" spans="5:31" ht="15.75" customHeight="1"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44"/>
    </row>
    <row r="103" spans="5:31" ht="15.75" customHeight="1"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44"/>
    </row>
    <row r="104" spans="5:31" ht="15.75" customHeight="1"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44"/>
    </row>
    <row r="105" spans="5:31" ht="15.75" customHeight="1"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44"/>
    </row>
    <row r="106" spans="5:31" ht="15.75" customHeight="1"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44"/>
    </row>
    <row r="107" spans="5:31" ht="15.75" customHeight="1"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44"/>
    </row>
    <row r="108" spans="5:31" ht="15.75" customHeight="1"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44"/>
    </row>
    <row r="109" spans="5:31" ht="15.75" customHeight="1"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44"/>
    </row>
    <row r="110" spans="5:31" ht="15.75" customHeight="1"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44"/>
    </row>
    <row r="111" spans="5:31" ht="15.75" customHeight="1"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44"/>
    </row>
    <row r="112" spans="5:31" ht="15.75" customHeight="1"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44"/>
    </row>
    <row r="113" spans="5:31" ht="15.75" customHeight="1"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44"/>
    </row>
    <row r="114" spans="5:31" ht="15.75" customHeight="1"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44"/>
    </row>
    <row r="115" spans="5:31" ht="15.75" customHeight="1"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44"/>
    </row>
    <row r="116" spans="5:31" ht="15.75" customHeight="1"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44"/>
    </row>
    <row r="117" spans="5:31" ht="15.75" customHeight="1"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44"/>
    </row>
    <row r="118" spans="5:31" ht="15.75" customHeight="1"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44"/>
    </row>
    <row r="119" spans="5:31" ht="15.75" customHeight="1"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  <c r="AB119" s="83"/>
      <c r="AC119" s="83"/>
      <c r="AD119" s="83"/>
      <c r="AE119" s="44"/>
    </row>
    <row r="120" spans="5:31" ht="15.75" customHeight="1"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44"/>
    </row>
    <row r="121" spans="5:31" ht="15.75" customHeight="1"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44"/>
    </row>
    <row r="122" spans="5:31" ht="15.75" customHeight="1"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44"/>
    </row>
    <row r="123" spans="5:31" ht="15.75" customHeight="1"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44"/>
    </row>
    <row r="124" spans="5:31" ht="15.75" customHeight="1"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44"/>
    </row>
    <row r="125" spans="5:31" ht="15.75" customHeight="1"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44"/>
    </row>
    <row r="126" spans="5:31" ht="15.75" customHeight="1"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44"/>
    </row>
    <row r="127" spans="5:31" ht="15.75" customHeight="1"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44"/>
    </row>
    <row r="128" spans="5:31" ht="15.75" customHeight="1"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44"/>
    </row>
    <row r="129" spans="5:31" ht="15.75" customHeight="1"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44"/>
    </row>
    <row r="130" spans="5:31" ht="15.75" customHeight="1"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44"/>
    </row>
    <row r="131" spans="5:31" ht="15.75" customHeight="1"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44"/>
    </row>
    <row r="132" spans="5:31" ht="15.75" customHeight="1"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44"/>
    </row>
    <row r="133" spans="5:31" ht="15.75" customHeight="1"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44"/>
    </row>
    <row r="134" spans="5:31" ht="15.75" customHeight="1"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44"/>
    </row>
    <row r="135" spans="5:31" ht="15.75" customHeight="1"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44"/>
    </row>
    <row r="136" spans="5:31" ht="15.75" customHeight="1"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44"/>
    </row>
    <row r="137" spans="5:31" ht="15.75" customHeight="1"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44"/>
    </row>
    <row r="138" spans="5:31" ht="15.75" customHeight="1"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44"/>
    </row>
    <row r="139" spans="5:31" ht="15.75" customHeight="1"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44"/>
    </row>
    <row r="140" spans="5:31" ht="15.75" customHeight="1"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44"/>
    </row>
    <row r="141" spans="5:31" ht="15.75" customHeight="1"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44"/>
    </row>
    <row r="142" spans="5:31" ht="15.75" customHeight="1"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44"/>
    </row>
    <row r="143" spans="5:31" ht="15.75" customHeight="1"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44"/>
    </row>
    <row r="144" spans="5:31" ht="15.75" customHeight="1"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44"/>
    </row>
    <row r="145" spans="5:31" ht="15.75" customHeight="1"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44"/>
    </row>
    <row r="146" spans="5:31" ht="15.75" customHeight="1"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44"/>
    </row>
    <row r="147" spans="5:31" ht="15.75" customHeight="1"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44"/>
    </row>
    <row r="148" spans="5:31" ht="15.75" customHeight="1"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44"/>
    </row>
    <row r="149" spans="5:31" ht="15.75" customHeight="1"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44"/>
    </row>
    <row r="150" spans="5:31" ht="15.75" customHeight="1"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  <c r="AA150" s="83"/>
      <c r="AB150" s="83"/>
      <c r="AC150" s="83"/>
      <c r="AD150" s="83"/>
      <c r="AE150" s="44"/>
    </row>
    <row r="151" spans="5:31" ht="15.75" customHeight="1"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  <c r="AB151" s="83"/>
      <c r="AC151" s="83"/>
      <c r="AD151" s="83"/>
      <c r="AE151" s="44"/>
    </row>
    <row r="152" spans="5:31" ht="15.75" customHeight="1"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  <c r="AA152" s="83"/>
      <c r="AB152" s="83"/>
      <c r="AC152" s="83"/>
      <c r="AD152" s="83"/>
      <c r="AE152" s="44"/>
    </row>
    <row r="153" spans="5:31" ht="15.75" customHeight="1"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  <c r="AB153" s="83"/>
      <c r="AC153" s="83"/>
      <c r="AD153" s="83"/>
      <c r="AE153" s="44"/>
    </row>
    <row r="154" spans="5:31" ht="15.75" customHeight="1"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  <c r="AB154" s="83"/>
      <c r="AC154" s="83"/>
      <c r="AD154" s="83"/>
      <c r="AE154" s="44"/>
    </row>
    <row r="155" spans="5:31" ht="15.75" customHeight="1"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  <c r="AA155" s="83"/>
      <c r="AB155" s="83"/>
      <c r="AC155" s="83"/>
      <c r="AD155" s="83"/>
      <c r="AE155" s="44"/>
    </row>
    <row r="156" spans="5:31" ht="15.75" customHeight="1"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  <c r="AB156" s="83"/>
      <c r="AC156" s="83"/>
      <c r="AD156" s="83"/>
      <c r="AE156" s="44"/>
    </row>
    <row r="157" spans="5:31" ht="15.75" customHeight="1"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  <c r="AA157" s="83"/>
      <c r="AB157" s="83"/>
      <c r="AC157" s="83"/>
      <c r="AD157" s="83"/>
      <c r="AE157" s="44"/>
    </row>
    <row r="158" spans="5:31" ht="15.75" customHeight="1"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  <c r="AA158" s="83"/>
      <c r="AB158" s="83"/>
      <c r="AC158" s="83"/>
      <c r="AD158" s="83"/>
      <c r="AE158" s="44"/>
    </row>
    <row r="159" spans="5:31" ht="15.75" customHeight="1"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  <c r="AA159" s="83"/>
      <c r="AB159" s="83"/>
      <c r="AC159" s="83"/>
      <c r="AD159" s="83"/>
      <c r="AE159" s="44"/>
    </row>
    <row r="160" spans="5:31" ht="15.75" customHeight="1"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44"/>
    </row>
    <row r="161" spans="5:31" ht="15.75" customHeight="1"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  <c r="AA161" s="83"/>
      <c r="AB161" s="83"/>
      <c r="AC161" s="83"/>
      <c r="AD161" s="83"/>
      <c r="AE161" s="44"/>
    </row>
    <row r="162" spans="5:31" ht="15.75" customHeight="1"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  <c r="AB162" s="83"/>
      <c r="AC162" s="83"/>
      <c r="AD162" s="83"/>
      <c r="AE162" s="44"/>
    </row>
    <row r="163" spans="5:31" ht="15.75" customHeight="1"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  <c r="AA163" s="83"/>
      <c r="AB163" s="83"/>
      <c r="AC163" s="83"/>
      <c r="AD163" s="83"/>
      <c r="AE163" s="44"/>
    </row>
    <row r="164" spans="5:31" ht="15.75" customHeight="1"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  <c r="AB164" s="83"/>
      <c r="AC164" s="83"/>
      <c r="AD164" s="83"/>
      <c r="AE164" s="44"/>
    </row>
    <row r="165" spans="5:31" ht="15.75" customHeight="1"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  <c r="AA165" s="83"/>
      <c r="AB165" s="83"/>
      <c r="AC165" s="83"/>
      <c r="AD165" s="83"/>
      <c r="AE165" s="44"/>
    </row>
    <row r="166" spans="5:31" ht="15.75" customHeight="1"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  <c r="AA166" s="83"/>
      <c r="AB166" s="83"/>
      <c r="AC166" s="83"/>
      <c r="AD166" s="83"/>
      <c r="AE166" s="44"/>
    </row>
    <row r="167" spans="5:31" ht="15.75" customHeight="1"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  <c r="AA167" s="83"/>
      <c r="AB167" s="83"/>
      <c r="AC167" s="83"/>
      <c r="AD167" s="83"/>
      <c r="AE167" s="44"/>
    </row>
    <row r="168" spans="5:31" ht="15.75" customHeight="1"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  <c r="AA168" s="83"/>
      <c r="AB168" s="83"/>
      <c r="AC168" s="83"/>
      <c r="AD168" s="83"/>
      <c r="AE168" s="44"/>
    </row>
    <row r="169" spans="5:31" ht="15.75" customHeight="1"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  <c r="AA169" s="83"/>
      <c r="AB169" s="83"/>
      <c r="AC169" s="83"/>
      <c r="AD169" s="83"/>
      <c r="AE169" s="44"/>
    </row>
    <row r="170" spans="5:31" ht="15.75" customHeight="1"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  <c r="AA170" s="83"/>
      <c r="AB170" s="83"/>
      <c r="AC170" s="83"/>
      <c r="AD170" s="83"/>
      <c r="AE170" s="44"/>
    </row>
    <row r="171" spans="5:31" ht="15.75" customHeight="1"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  <c r="AB171" s="83"/>
      <c r="AC171" s="83"/>
      <c r="AD171" s="83"/>
      <c r="AE171" s="44"/>
    </row>
    <row r="172" spans="5:31" ht="15.75" customHeight="1"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  <c r="AA172" s="83"/>
      <c r="AB172" s="83"/>
      <c r="AC172" s="83"/>
      <c r="AD172" s="83"/>
      <c r="AE172" s="44"/>
    </row>
    <row r="173" spans="5:31" ht="15.75" customHeight="1"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3"/>
      <c r="AB173" s="83"/>
      <c r="AC173" s="83"/>
      <c r="AD173" s="83"/>
      <c r="AE173" s="44"/>
    </row>
    <row r="174" spans="5:31" ht="15.75" customHeight="1"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  <c r="AB174" s="83"/>
      <c r="AC174" s="83"/>
      <c r="AD174" s="83"/>
      <c r="AE174" s="44"/>
    </row>
    <row r="175" spans="5:31" ht="15.75" customHeight="1"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  <c r="AA175" s="83"/>
      <c r="AB175" s="83"/>
      <c r="AC175" s="83"/>
      <c r="AD175" s="83"/>
      <c r="AE175" s="44"/>
    </row>
    <row r="176" spans="5:31" ht="15.75" customHeight="1"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  <c r="AB176" s="83"/>
      <c r="AC176" s="83"/>
      <c r="AD176" s="83"/>
      <c r="AE176" s="44"/>
    </row>
    <row r="177" spans="5:31" ht="15.75" customHeight="1"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44"/>
    </row>
    <row r="178" spans="5:31" ht="15.75" customHeight="1"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44"/>
    </row>
    <row r="179" spans="5:31" ht="15.75" customHeight="1"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  <c r="AB179" s="83"/>
      <c r="AC179" s="83"/>
      <c r="AD179" s="83"/>
      <c r="AE179" s="44"/>
    </row>
    <row r="180" spans="5:31" ht="15.75" customHeight="1"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  <c r="AB180" s="83"/>
      <c r="AC180" s="83"/>
      <c r="AD180" s="83"/>
      <c r="AE180" s="44"/>
    </row>
    <row r="181" spans="5:31" ht="15.75" customHeight="1"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  <c r="AB181" s="83"/>
      <c r="AC181" s="83"/>
      <c r="AD181" s="83"/>
      <c r="AE181" s="44"/>
    </row>
    <row r="182" spans="5:31" ht="15.75" customHeight="1"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  <c r="AB182" s="83"/>
      <c r="AC182" s="83"/>
      <c r="AD182" s="83"/>
      <c r="AE182" s="44"/>
    </row>
    <row r="183" spans="5:31" ht="15.75" customHeight="1"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  <c r="AA183" s="83"/>
      <c r="AB183" s="83"/>
      <c r="AC183" s="83"/>
      <c r="AD183" s="83"/>
      <c r="AE183" s="44"/>
    </row>
    <row r="184" spans="5:31" ht="15.75" customHeight="1"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  <c r="AB184" s="83"/>
      <c r="AC184" s="83"/>
      <c r="AD184" s="83"/>
      <c r="AE184" s="44"/>
    </row>
    <row r="185" spans="5:31" ht="15.75" customHeight="1"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83"/>
      <c r="AC185" s="83"/>
      <c r="AD185" s="83"/>
      <c r="AE185" s="44"/>
    </row>
    <row r="186" spans="5:31" ht="15.75" customHeight="1"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  <c r="AB186" s="83"/>
      <c r="AC186" s="83"/>
      <c r="AD186" s="83"/>
      <c r="AE186" s="44"/>
    </row>
    <row r="187" spans="5:31" ht="15.75" customHeight="1"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  <c r="AB187" s="83"/>
      <c r="AC187" s="83"/>
      <c r="AD187" s="83"/>
      <c r="AE187" s="44"/>
    </row>
    <row r="188" spans="5:31" ht="15.75" customHeight="1"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83"/>
      <c r="AC188" s="83"/>
      <c r="AD188" s="83"/>
      <c r="AE188" s="44"/>
    </row>
    <row r="189" spans="5:31" ht="15.75" customHeight="1"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83"/>
      <c r="AC189" s="83"/>
      <c r="AD189" s="83"/>
      <c r="AE189" s="44"/>
    </row>
    <row r="190" spans="5:31" ht="15.75" customHeight="1"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  <c r="AB190" s="83"/>
      <c r="AC190" s="83"/>
      <c r="AD190" s="83"/>
      <c r="AE190" s="44"/>
    </row>
    <row r="191" spans="5:31" ht="15.75" customHeight="1"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  <c r="AA191" s="83"/>
      <c r="AB191" s="83"/>
      <c r="AC191" s="83"/>
      <c r="AD191" s="83"/>
      <c r="AE191" s="44"/>
    </row>
    <row r="192" spans="5:31" ht="15.75" customHeight="1"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  <c r="AA192" s="83"/>
      <c r="AB192" s="83"/>
      <c r="AC192" s="83"/>
      <c r="AD192" s="83"/>
      <c r="AE192" s="44"/>
    </row>
    <row r="193" spans="5:31" ht="15.75" customHeight="1"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  <c r="AA193" s="83"/>
      <c r="AB193" s="83"/>
      <c r="AC193" s="83"/>
      <c r="AD193" s="83"/>
      <c r="AE193" s="44"/>
    </row>
    <row r="194" spans="5:31" ht="15.75" customHeight="1"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44"/>
    </row>
    <row r="195" spans="5:31" ht="15.75" customHeight="1"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  <c r="AA195" s="83"/>
      <c r="AB195" s="83"/>
      <c r="AC195" s="83"/>
      <c r="AD195" s="83"/>
      <c r="AE195" s="44"/>
    </row>
    <row r="196" spans="5:31" ht="15.75" customHeight="1"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  <c r="AA196" s="83"/>
      <c r="AB196" s="83"/>
      <c r="AC196" s="83"/>
      <c r="AD196" s="83"/>
      <c r="AE196" s="44"/>
    </row>
    <row r="197" spans="5:31" ht="15.75" customHeight="1"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  <c r="AA197" s="83"/>
      <c r="AB197" s="83"/>
      <c r="AC197" s="83"/>
      <c r="AD197" s="83"/>
      <c r="AE197" s="44"/>
    </row>
    <row r="198" spans="5:31" ht="15.75" customHeight="1"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  <c r="AA198" s="83"/>
      <c r="AB198" s="83"/>
      <c r="AC198" s="83"/>
      <c r="AD198" s="83"/>
      <c r="AE198" s="44"/>
    </row>
    <row r="199" spans="5:31" ht="15.75" customHeight="1"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  <c r="AA199" s="83"/>
      <c r="AB199" s="83"/>
      <c r="AC199" s="83"/>
      <c r="AD199" s="83"/>
      <c r="AE199" s="44"/>
    </row>
    <row r="200" spans="5:31" ht="15.75" customHeight="1"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  <c r="AA200" s="83"/>
      <c r="AB200" s="83"/>
      <c r="AC200" s="83"/>
      <c r="AD200" s="83"/>
      <c r="AE200" s="44"/>
    </row>
    <row r="201" spans="5:31" ht="15.75" customHeight="1"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  <c r="AA201" s="83"/>
      <c r="AB201" s="83"/>
      <c r="AC201" s="83"/>
      <c r="AD201" s="83"/>
      <c r="AE201" s="44"/>
    </row>
    <row r="202" spans="5:31" ht="15.75" customHeight="1"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  <c r="AA202" s="83"/>
      <c r="AB202" s="83"/>
      <c r="AC202" s="83"/>
      <c r="AD202" s="83"/>
      <c r="AE202" s="44"/>
    </row>
    <row r="203" spans="5:31" ht="15.75" customHeight="1"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83"/>
      <c r="AD203" s="83"/>
      <c r="AE203" s="44"/>
    </row>
    <row r="204" spans="5:31" ht="15.75" customHeight="1"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  <c r="AA204" s="83"/>
      <c r="AB204" s="83"/>
      <c r="AC204" s="83"/>
      <c r="AD204" s="83"/>
      <c r="AE204" s="44"/>
    </row>
    <row r="205" spans="5:31" ht="15.75" customHeight="1"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  <c r="AA205" s="83"/>
      <c r="AB205" s="83"/>
      <c r="AC205" s="83"/>
      <c r="AD205" s="83"/>
      <c r="AE205" s="44"/>
    </row>
    <row r="206" spans="5:31" ht="15.75" customHeight="1"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  <c r="AA206" s="83"/>
      <c r="AB206" s="83"/>
      <c r="AC206" s="83"/>
      <c r="AD206" s="83"/>
      <c r="AE206" s="44"/>
    </row>
    <row r="207" spans="5:31" ht="15.75" customHeight="1"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  <c r="AA207" s="83"/>
      <c r="AB207" s="83"/>
      <c r="AC207" s="83"/>
      <c r="AD207" s="83"/>
      <c r="AE207" s="44"/>
    </row>
    <row r="208" spans="5:31" ht="15.75" customHeight="1"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  <c r="AA208" s="83"/>
      <c r="AB208" s="83"/>
      <c r="AC208" s="83"/>
      <c r="AD208" s="83"/>
      <c r="AE208" s="44"/>
    </row>
    <row r="209" spans="5:31" ht="15.75" customHeight="1"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  <c r="AA209" s="83"/>
      <c r="AB209" s="83"/>
      <c r="AC209" s="83"/>
      <c r="AD209" s="83"/>
      <c r="AE209" s="44"/>
    </row>
    <row r="210" spans="5:31" ht="15.75" customHeight="1"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  <c r="AA210" s="83"/>
      <c r="AB210" s="83"/>
      <c r="AC210" s="83"/>
      <c r="AD210" s="83"/>
      <c r="AE210" s="44"/>
    </row>
    <row r="211" spans="5:31" ht="15.75" customHeight="1"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  <c r="AA211" s="83"/>
      <c r="AB211" s="83"/>
      <c r="AC211" s="83"/>
      <c r="AD211" s="83"/>
      <c r="AE211" s="44"/>
    </row>
    <row r="212" spans="5:31" ht="15.75" customHeight="1"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  <c r="AA212" s="83"/>
      <c r="AB212" s="83"/>
      <c r="AC212" s="83"/>
      <c r="AD212" s="83"/>
      <c r="AE212" s="44"/>
    </row>
    <row r="213" spans="5:31" ht="15.75" customHeight="1"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  <c r="AA213" s="83"/>
      <c r="AB213" s="83"/>
      <c r="AC213" s="83"/>
      <c r="AD213" s="83"/>
      <c r="AE213" s="44"/>
    </row>
    <row r="214" spans="5:31" ht="15.75" customHeight="1"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  <c r="AA214" s="83"/>
      <c r="AB214" s="83"/>
      <c r="AC214" s="83"/>
      <c r="AD214" s="83"/>
      <c r="AE214" s="44"/>
    </row>
    <row r="215" spans="5:31" ht="15.75" customHeight="1"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  <c r="AA215" s="83"/>
      <c r="AB215" s="83"/>
      <c r="AC215" s="83"/>
      <c r="AD215" s="83"/>
      <c r="AE215" s="44"/>
    </row>
    <row r="216" spans="5:31" ht="15.75" customHeight="1"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  <c r="AA216" s="83"/>
      <c r="AB216" s="83"/>
      <c r="AC216" s="83"/>
      <c r="AD216" s="83"/>
      <c r="AE216" s="44"/>
    </row>
    <row r="217" spans="5:31" ht="15.75" customHeight="1"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  <c r="AA217" s="83"/>
      <c r="AB217" s="83"/>
      <c r="AC217" s="83"/>
      <c r="AD217" s="83"/>
      <c r="AE217" s="44"/>
    </row>
    <row r="218" spans="5:31" ht="15.75" customHeight="1"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  <c r="AA218" s="83"/>
      <c r="AB218" s="83"/>
      <c r="AC218" s="83"/>
      <c r="AD218" s="83"/>
      <c r="AE218" s="44"/>
    </row>
    <row r="219" spans="5:31" ht="15.75" customHeight="1"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  <c r="AA219" s="83"/>
      <c r="AB219" s="83"/>
      <c r="AC219" s="83"/>
      <c r="AD219" s="83"/>
      <c r="AE219" s="44"/>
    </row>
    <row r="220" spans="5:31" ht="15.75" customHeight="1"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  <c r="AA220" s="83"/>
      <c r="AB220" s="83"/>
      <c r="AC220" s="83"/>
      <c r="AD220" s="83"/>
      <c r="AE220" s="44"/>
    </row>
    <row r="221" spans="5:31" ht="15.75" customHeight="1"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  <c r="AA221" s="83"/>
      <c r="AB221" s="83"/>
      <c r="AC221" s="83"/>
      <c r="AD221" s="83"/>
      <c r="AE221" s="44"/>
    </row>
    <row r="222" spans="5:31" ht="15.75" customHeight="1"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  <c r="AA222" s="83"/>
      <c r="AB222" s="83"/>
      <c r="AC222" s="83"/>
      <c r="AD222" s="83"/>
      <c r="AE222" s="44"/>
    </row>
    <row r="223" spans="5:31" ht="15.75" customHeight="1"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  <c r="AA223" s="83"/>
      <c r="AB223" s="83"/>
      <c r="AC223" s="83"/>
      <c r="AD223" s="83"/>
      <c r="AE223" s="44"/>
    </row>
    <row r="224" spans="5:31" ht="15.75" customHeight="1"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  <c r="AA224" s="83"/>
      <c r="AB224" s="83"/>
      <c r="AC224" s="83"/>
      <c r="AD224" s="83"/>
      <c r="AE224" s="44"/>
    </row>
    <row r="225" spans="5:31" ht="15.75" customHeight="1"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  <c r="AA225" s="83"/>
      <c r="AB225" s="83"/>
      <c r="AC225" s="83"/>
      <c r="AD225" s="83"/>
      <c r="AE225" s="44"/>
    </row>
    <row r="226" spans="5:31" ht="15.75" customHeight="1"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  <c r="AA226" s="83"/>
      <c r="AB226" s="83"/>
      <c r="AC226" s="83"/>
      <c r="AD226" s="83"/>
      <c r="AE226" s="44"/>
    </row>
    <row r="227" spans="5:31" ht="15.75" customHeight="1"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  <c r="AA227" s="83"/>
      <c r="AB227" s="83"/>
      <c r="AC227" s="83"/>
      <c r="AD227" s="83"/>
      <c r="AE227" s="44"/>
    </row>
    <row r="228" spans="5:31" ht="15.75" customHeight="1"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  <c r="AA228" s="83"/>
      <c r="AB228" s="83"/>
      <c r="AC228" s="83"/>
      <c r="AD228" s="83"/>
      <c r="AE228" s="44"/>
    </row>
    <row r="229" spans="5:31" ht="15.75" customHeight="1"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  <c r="AA229" s="83"/>
      <c r="AB229" s="83"/>
      <c r="AC229" s="83"/>
      <c r="AD229" s="83"/>
      <c r="AE229" s="44"/>
    </row>
    <row r="230" spans="5:31" ht="15.75" customHeight="1"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83"/>
      <c r="X230" s="83"/>
      <c r="Y230" s="83"/>
      <c r="Z230" s="83"/>
      <c r="AA230" s="83"/>
      <c r="AB230" s="83"/>
      <c r="AC230" s="83"/>
      <c r="AD230" s="83"/>
      <c r="AE230" s="44"/>
    </row>
    <row r="231" spans="5:31" ht="15.75" customHeight="1"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  <c r="Z231" s="83"/>
      <c r="AA231" s="83"/>
      <c r="AB231" s="83"/>
      <c r="AC231" s="83"/>
      <c r="AD231" s="83"/>
      <c r="AE231" s="44"/>
    </row>
    <row r="232" spans="5:31" ht="15.75" customHeight="1"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  <c r="AA232" s="83"/>
      <c r="AB232" s="83"/>
      <c r="AC232" s="83"/>
      <c r="AD232" s="83"/>
      <c r="AE232" s="44"/>
    </row>
    <row r="233" spans="5:31" ht="15.75" customHeight="1"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  <c r="AA233" s="83"/>
      <c r="AB233" s="83"/>
      <c r="AC233" s="83"/>
      <c r="AD233" s="83"/>
      <c r="AE233" s="44"/>
    </row>
    <row r="234" spans="5:31" ht="15.75" customHeight="1"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  <c r="AA234" s="83"/>
      <c r="AB234" s="83"/>
      <c r="AC234" s="83"/>
      <c r="AD234" s="83"/>
      <c r="AE234" s="44"/>
    </row>
    <row r="235" spans="5:31" ht="15.75" customHeight="1"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  <c r="S235" s="83"/>
      <c r="T235" s="83"/>
      <c r="U235" s="83"/>
      <c r="V235" s="83"/>
      <c r="W235" s="83"/>
      <c r="X235" s="83"/>
      <c r="Y235" s="83"/>
      <c r="Z235" s="83"/>
      <c r="AA235" s="83"/>
      <c r="AB235" s="83"/>
      <c r="AC235" s="83"/>
      <c r="AD235" s="83"/>
      <c r="AE235" s="44"/>
    </row>
    <row r="236" spans="5:31" ht="15.75" customHeight="1">
      <c r="E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  <c r="S236" s="83"/>
      <c r="T236" s="83"/>
      <c r="U236" s="83"/>
      <c r="V236" s="83"/>
      <c r="W236" s="83"/>
      <c r="X236" s="83"/>
      <c r="Y236" s="83"/>
      <c r="Z236" s="83"/>
      <c r="AA236" s="83"/>
      <c r="AB236" s="83"/>
      <c r="AC236" s="83"/>
      <c r="AD236" s="83"/>
      <c r="AE236" s="44"/>
    </row>
    <row r="237" spans="5:31" ht="15.75" customHeight="1"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  <c r="S237" s="83"/>
      <c r="T237" s="83"/>
      <c r="U237" s="83"/>
      <c r="V237" s="83"/>
      <c r="W237" s="83"/>
      <c r="X237" s="83"/>
      <c r="Y237" s="83"/>
      <c r="Z237" s="83"/>
      <c r="AA237" s="83"/>
      <c r="AB237" s="83"/>
      <c r="AC237" s="83"/>
      <c r="AD237" s="83"/>
      <c r="AE237" s="44"/>
    </row>
    <row r="238" spans="5:31" ht="15.75" customHeight="1">
      <c r="E238" s="83"/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  <c r="R238" s="83"/>
      <c r="S238" s="83"/>
      <c r="T238" s="83"/>
      <c r="U238" s="83"/>
      <c r="V238" s="83"/>
      <c r="W238" s="83"/>
      <c r="X238" s="83"/>
      <c r="Y238" s="83"/>
      <c r="Z238" s="83"/>
      <c r="AA238" s="83"/>
      <c r="AB238" s="83"/>
      <c r="AC238" s="83"/>
      <c r="AD238" s="83"/>
      <c r="AE238" s="44"/>
    </row>
    <row r="239" spans="5:31" ht="15.75" customHeight="1">
      <c r="E239" s="83"/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  <c r="R239" s="83"/>
      <c r="S239" s="83"/>
      <c r="T239" s="83"/>
      <c r="U239" s="83"/>
      <c r="V239" s="83"/>
      <c r="W239" s="83"/>
      <c r="X239" s="83"/>
      <c r="Y239" s="83"/>
      <c r="Z239" s="83"/>
      <c r="AA239" s="83"/>
      <c r="AB239" s="83"/>
      <c r="AC239" s="83"/>
      <c r="AD239" s="83"/>
      <c r="AE239" s="44"/>
    </row>
    <row r="240" spans="5:31" ht="15.75" customHeight="1"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3"/>
      <c r="AA240" s="83"/>
      <c r="AB240" s="83"/>
      <c r="AC240" s="83"/>
      <c r="AD240" s="83"/>
      <c r="AE240" s="44"/>
    </row>
    <row r="241" spans="5:31" ht="15.75" customHeight="1"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83"/>
      <c r="W241" s="83"/>
      <c r="X241" s="83"/>
      <c r="Y241" s="83"/>
      <c r="Z241" s="83"/>
      <c r="AA241" s="83"/>
      <c r="AB241" s="83"/>
      <c r="AC241" s="83"/>
      <c r="AD241" s="83"/>
      <c r="AE241" s="44"/>
    </row>
    <row r="242" spans="5:31" ht="15.75" customHeight="1"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3"/>
      <c r="AA242" s="83"/>
      <c r="AB242" s="83"/>
      <c r="AC242" s="83"/>
      <c r="AD242" s="83"/>
      <c r="AE242" s="44"/>
    </row>
    <row r="243" spans="5:31" ht="15.75" customHeight="1"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83"/>
      <c r="U243" s="83"/>
      <c r="V243" s="83"/>
      <c r="W243" s="83"/>
      <c r="X243" s="83"/>
      <c r="Y243" s="83"/>
      <c r="Z243" s="83"/>
      <c r="AA243" s="83"/>
      <c r="AB243" s="83"/>
      <c r="AC243" s="83"/>
      <c r="AD243" s="83"/>
      <c r="AE243" s="44"/>
    </row>
    <row r="244" spans="5:31" ht="15.75" customHeight="1"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83"/>
      <c r="U244" s="83"/>
      <c r="V244" s="83"/>
      <c r="W244" s="83"/>
      <c r="X244" s="83"/>
      <c r="Y244" s="83"/>
      <c r="Z244" s="83"/>
      <c r="AA244" s="83"/>
      <c r="AB244" s="83"/>
      <c r="AC244" s="83"/>
      <c r="AD244" s="83"/>
      <c r="AE244" s="44"/>
    </row>
    <row r="245" spans="5:31" ht="15.75" customHeight="1"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  <c r="S245" s="83"/>
      <c r="T245" s="83"/>
      <c r="U245" s="83"/>
      <c r="V245" s="83"/>
      <c r="W245" s="83"/>
      <c r="X245" s="83"/>
      <c r="Y245" s="83"/>
      <c r="Z245" s="83"/>
      <c r="AA245" s="83"/>
      <c r="AB245" s="83"/>
      <c r="AC245" s="83"/>
      <c r="AD245" s="83"/>
      <c r="AE245" s="44"/>
    </row>
    <row r="246" spans="5:31" ht="15.75" customHeight="1">
      <c r="E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  <c r="R246" s="83"/>
      <c r="S246" s="83"/>
      <c r="T246" s="83"/>
      <c r="U246" s="83"/>
      <c r="V246" s="83"/>
      <c r="W246" s="83"/>
      <c r="X246" s="83"/>
      <c r="Y246" s="83"/>
      <c r="Z246" s="83"/>
      <c r="AA246" s="83"/>
      <c r="AB246" s="83"/>
      <c r="AC246" s="83"/>
      <c r="AD246" s="83"/>
      <c r="AE246" s="44"/>
    </row>
    <row r="247" spans="5:31" ht="15.75" customHeight="1">
      <c r="E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  <c r="R247" s="83"/>
      <c r="S247" s="83"/>
      <c r="T247" s="83"/>
      <c r="U247" s="83"/>
      <c r="V247" s="83"/>
      <c r="W247" s="83"/>
      <c r="X247" s="83"/>
      <c r="Y247" s="83"/>
      <c r="Z247" s="83"/>
      <c r="AA247" s="83"/>
      <c r="AB247" s="83"/>
      <c r="AC247" s="83"/>
      <c r="AD247" s="83"/>
      <c r="AE247" s="44"/>
    </row>
    <row r="248" spans="5:31" ht="15.75" customHeight="1"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  <c r="S248" s="83"/>
      <c r="T248" s="83"/>
      <c r="U248" s="83"/>
      <c r="V248" s="83"/>
      <c r="W248" s="83"/>
      <c r="X248" s="83"/>
      <c r="Y248" s="83"/>
      <c r="Z248" s="83"/>
      <c r="AA248" s="83"/>
      <c r="AB248" s="83"/>
      <c r="AC248" s="83"/>
      <c r="AD248" s="83"/>
      <c r="AE248" s="44"/>
    </row>
    <row r="249" spans="5:31" ht="15.75" customHeight="1"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  <c r="S249" s="83"/>
      <c r="T249" s="83"/>
      <c r="U249" s="83"/>
      <c r="V249" s="83"/>
      <c r="W249" s="83"/>
      <c r="X249" s="83"/>
      <c r="Y249" s="83"/>
      <c r="Z249" s="83"/>
      <c r="AA249" s="83"/>
      <c r="AB249" s="83"/>
      <c r="AC249" s="83"/>
      <c r="AD249" s="83"/>
      <c r="AE249" s="44"/>
    </row>
    <row r="250" spans="5:31" ht="15.75" customHeight="1">
      <c r="E250" s="83"/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  <c r="R250" s="83"/>
      <c r="S250" s="83"/>
      <c r="T250" s="83"/>
      <c r="U250" s="83"/>
      <c r="V250" s="83"/>
      <c r="W250" s="83"/>
      <c r="X250" s="83"/>
      <c r="Y250" s="83"/>
      <c r="Z250" s="83"/>
      <c r="AA250" s="83"/>
      <c r="AB250" s="83"/>
      <c r="AC250" s="83"/>
      <c r="AD250" s="83"/>
      <c r="AE250" s="44"/>
    </row>
    <row r="251" spans="5:31" ht="15.75" customHeight="1">
      <c r="E251" s="83"/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  <c r="R251" s="83"/>
      <c r="S251" s="83"/>
      <c r="T251" s="83"/>
      <c r="U251" s="83"/>
      <c r="V251" s="83"/>
      <c r="W251" s="83"/>
      <c r="X251" s="83"/>
      <c r="Y251" s="83"/>
      <c r="Z251" s="83"/>
      <c r="AA251" s="83"/>
      <c r="AB251" s="83"/>
      <c r="AC251" s="83"/>
      <c r="AD251" s="83"/>
      <c r="AE251" s="44"/>
    </row>
    <row r="252" spans="5:31" ht="15.75" customHeight="1">
      <c r="E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  <c r="R252" s="83"/>
      <c r="S252" s="83"/>
      <c r="T252" s="83"/>
      <c r="U252" s="83"/>
      <c r="V252" s="83"/>
      <c r="W252" s="83"/>
      <c r="X252" s="83"/>
      <c r="Y252" s="83"/>
      <c r="Z252" s="83"/>
      <c r="AA252" s="83"/>
      <c r="AB252" s="83"/>
      <c r="AC252" s="83"/>
      <c r="AD252" s="83"/>
      <c r="AE252" s="44"/>
    </row>
    <row r="253" spans="5:31" ht="15.75" customHeight="1"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  <c r="T253" s="83"/>
      <c r="U253" s="83"/>
      <c r="V253" s="83"/>
      <c r="W253" s="83"/>
      <c r="X253" s="83"/>
      <c r="Y253" s="83"/>
      <c r="Z253" s="83"/>
      <c r="AA253" s="83"/>
      <c r="AB253" s="83"/>
      <c r="AC253" s="83"/>
      <c r="AD253" s="83"/>
      <c r="AE253" s="44"/>
    </row>
    <row r="254" spans="5:31" ht="15.75" customHeight="1"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  <c r="S254" s="83"/>
      <c r="T254" s="83"/>
      <c r="U254" s="83"/>
      <c r="V254" s="83"/>
      <c r="W254" s="83"/>
      <c r="X254" s="83"/>
      <c r="Y254" s="83"/>
      <c r="Z254" s="83"/>
      <c r="AA254" s="83"/>
      <c r="AB254" s="83"/>
      <c r="AC254" s="83"/>
      <c r="AD254" s="83"/>
      <c r="AE254" s="44"/>
    </row>
    <row r="255" spans="5:31" ht="15.75" customHeight="1">
      <c r="E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  <c r="S255" s="83"/>
      <c r="T255" s="83"/>
      <c r="U255" s="83"/>
      <c r="V255" s="83"/>
      <c r="W255" s="83"/>
      <c r="X255" s="83"/>
      <c r="Y255" s="83"/>
      <c r="Z255" s="83"/>
      <c r="AA255" s="83"/>
      <c r="AB255" s="83"/>
      <c r="AC255" s="83"/>
      <c r="AD255" s="83"/>
      <c r="AE255" s="44"/>
    </row>
    <row r="256" spans="5:31" ht="15.75" customHeight="1">
      <c r="E256" s="83"/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  <c r="R256" s="83"/>
      <c r="S256" s="83"/>
      <c r="T256" s="83"/>
      <c r="U256" s="83"/>
      <c r="V256" s="83"/>
      <c r="W256" s="83"/>
      <c r="X256" s="83"/>
      <c r="Y256" s="83"/>
      <c r="Z256" s="83"/>
      <c r="AA256" s="83"/>
      <c r="AB256" s="83"/>
      <c r="AC256" s="83"/>
      <c r="AD256" s="83"/>
      <c r="AE256" s="44"/>
    </row>
    <row r="257" spans="5:31" ht="15.75" customHeight="1">
      <c r="E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  <c r="S257" s="83"/>
      <c r="T257" s="83"/>
      <c r="U257" s="83"/>
      <c r="V257" s="83"/>
      <c r="W257" s="83"/>
      <c r="X257" s="83"/>
      <c r="Y257" s="83"/>
      <c r="Z257" s="83"/>
      <c r="AA257" s="83"/>
      <c r="AB257" s="83"/>
      <c r="AC257" s="83"/>
      <c r="AD257" s="83"/>
      <c r="AE257" s="44"/>
    </row>
    <row r="258" spans="5:31" ht="15.75" customHeight="1"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  <c r="S258" s="83"/>
      <c r="T258" s="83"/>
      <c r="U258" s="83"/>
      <c r="V258" s="83"/>
      <c r="W258" s="83"/>
      <c r="X258" s="83"/>
      <c r="Y258" s="83"/>
      <c r="Z258" s="83"/>
      <c r="AA258" s="83"/>
      <c r="AB258" s="83"/>
      <c r="AC258" s="83"/>
      <c r="AD258" s="83"/>
      <c r="AE258" s="44"/>
    </row>
    <row r="259" spans="5:31" ht="15.75" customHeight="1">
      <c r="E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  <c r="S259" s="83"/>
      <c r="T259" s="83"/>
      <c r="U259" s="83"/>
      <c r="V259" s="83"/>
      <c r="W259" s="83"/>
      <c r="X259" s="83"/>
      <c r="Y259" s="83"/>
      <c r="Z259" s="83"/>
      <c r="AA259" s="83"/>
      <c r="AB259" s="83"/>
      <c r="AC259" s="83"/>
      <c r="AD259" s="83"/>
      <c r="AE259" s="44"/>
    </row>
    <row r="260" spans="5:31" ht="15.75" customHeight="1">
      <c r="E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  <c r="S260" s="83"/>
      <c r="T260" s="83"/>
      <c r="U260" s="83"/>
      <c r="V260" s="83"/>
      <c r="W260" s="83"/>
      <c r="X260" s="83"/>
      <c r="Y260" s="83"/>
      <c r="Z260" s="83"/>
      <c r="AA260" s="83"/>
      <c r="AB260" s="83"/>
      <c r="AC260" s="83"/>
      <c r="AD260" s="83"/>
      <c r="AE260" s="44"/>
    </row>
    <row r="261" spans="5:31" ht="15.75" customHeight="1"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3"/>
      <c r="T261" s="83"/>
      <c r="U261" s="83"/>
      <c r="V261" s="83"/>
      <c r="W261" s="83"/>
      <c r="X261" s="83"/>
      <c r="Y261" s="83"/>
      <c r="Z261" s="83"/>
      <c r="AA261" s="83"/>
      <c r="AB261" s="83"/>
      <c r="AC261" s="83"/>
      <c r="AD261" s="83"/>
      <c r="AE261" s="44"/>
    </row>
    <row r="262" spans="5:31" ht="15.75" customHeight="1"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  <c r="S262" s="83"/>
      <c r="T262" s="83"/>
      <c r="U262" s="83"/>
      <c r="V262" s="83"/>
      <c r="W262" s="83"/>
      <c r="X262" s="83"/>
      <c r="Y262" s="83"/>
      <c r="Z262" s="83"/>
      <c r="AA262" s="83"/>
      <c r="AB262" s="83"/>
      <c r="AC262" s="83"/>
      <c r="AD262" s="83"/>
      <c r="AE262" s="44"/>
    </row>
    <row r="263" spans="5:31" ht="15.75" customHeight="1"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  <c r="S263" s="83"/>
      <c r="T263" s="83"/>
      <c r="U263" s="83"/>
      <c r="V263" s="83"/>
      <c r="W263" s="83"/>
      <c r="X263" s="83"/>
      <c r="Y263" s="83"/>
      <c r="Z263" s="83"/>
      <c r="AA263" s="83"/>
      <c r="AB263" s="83"/>
      <c r="AC263" s="83"/>
      <c r="AD263" s="83"/>
      <c r="AE263" s="44"/>
    </row>
    <row r="264" spans="5:31" ht="15.75" customHeight="1"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  <c r="S264" s="83"/>
      <c r="T264" s="83"/>
      <c r="U264" s="83"/>
      <c r="V264" s="83"/>
      <c r="W264" s="83"/>
      <c r="X264" s="83"/>
      <c r="Y264" s="83"/>
      <c r="Z264" s="83"/>
      <c r="AA264" s="83"/>
      <c r="AB264" s="83"/>
      <c r="AC264" s="83"/>
      <c r="AD264" s="83"/>
      <c r="AE264" s="44"/>
    </row>
    <row r="265" spans="5:31" ht="15.75" customHeight="1"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  <c r="Z265" s="83"/>
      <c r="AA265" s="83"/>
      <c r="AB265" s="83"/>
      <c r="AC265" s="83"/>
      <c r="AD265" s="83"/>
      <c r="AE265" s="44"/>
    </row>
    <row r="266" spans="5:31" ht="15.75" customHeight="1"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  <c r="S266" s="83"/>
      <c r="T266" s="83"/>
      <c r="U266" s="83"/>
      <c r="V266" s="83"/>
      <c r="W266" s="83"/>
      <c r="X266" s="83"/>
      <c r="Y266" s="83"/>
      <c r="Z266" s="83"/>
      <c r="AA266" s="83"/>
      <c r="AB266" s="83"/>
      <c r="AC266" s="83"/>
      <c r="AD266" s="83"/>
      <c r="AE266" s="44"/>
    </row>
    <row r="267" spans="5:31" ht="15.75" customHeight="1"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  <c r="S267" s="83"/>
      <c r="T267" s="83"/>
      <c r="U267" s="83"/>
      <c r="V267" s="83"/>
      <c r="W267" s="83"/>
      <c r="X267" s="83"/>
      <c r="Y267" s="83"/>
      <c r="Z267" s="83"/>
      <c r="AA267" s="83"/>
      <c r="AB267" s="83"/>
      <c r="AC267" s="83"/>
      <c r="AD267" s="83"/>
      <c r="AE267" s="44"/>
    </row>
    <row r="268" spans="5:31" ht="15.75" customHeight="1"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  <c r="S268" s="83"/>
      <c r="T268" s="83"/>
      <c r="U268" s="83"/>
      <c r="V268" s="83"/>
      <c r="W268" s="83"/>
      <c r="X268" s="83"/>
      <c r="Y268" s="83"/>
      <c r="Z268" s="83"/>
      <c r="AA268" s="83"/>
      <c r="AB268" s="83"/>
      <c r="AC268" s="83"/>
      <c r="AD268" s="83"/>
      <c r="AE268" s="44"/>
    </row>
    <row r="269" spans="5:31" ht="15.75" customHeight="1">
      <c r="E269" s="83"/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  <c r="R269" s="83"/>
      <c r="S269" s="83"/>
      <c r="T269" s="83"/>
      <c r="U269" s="83"/>
      <c r="V269" s="83"/>
      <c r="W269" s="83"/>
      <c r="X269" s="83"/>
      <c r="Y269" s="83"/>
      <c r="Z269" s="83"/>
      <c r="AA269" s="83"/>
      <c r="AB269" s="83"/>
      <c r="AC269" s="83"/>
      <c r="AD269" s="83"/>
      <c r="AE269" s="44"/>
    </row>
    <row r="270" spans="5:31" ht="15.75" customHeight="1"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  <c r="AA270" s="83"/>
      <c r="AB270" s="83"/>
      <c r="AC270" s="83"/>
      <c r="AD270" s="83"/>
      <c r="AE270" s="44"/>
    </row>
    <row r="271" spans="5:31" ht="15.75" customHeight="1">
      <c r="E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  <c r="S271" s="83"/>
      <c r="T271" s="83"/>
      <c r="U271" s="83"/>
      <c r="V271" s="83"/>
      <c r="W271" s="83"/>
      <c r="X271" s="83"/>
      <c r="Y271" s="83"/>
      <c r="Z271" s="83"/>
      <c r="AA271" s="83"/>
      <c r="AB271" s="83"/>
      <c r="AC271" s="83"/>
      <c r="AD271" s="83"/>
      <c r="AE271" s="44"/>
    </row>
    <row r="272" spans="5:31" ht="15.75" customHeight="1"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  <c r="S272" s="83"/>
      <c r="T272" s="83"/>
      <c r="U272" s="83"/>
      <c r="V272" s="83"/>
      <c r="W272" s="83"/>
      <c r="X272" s="83"/>
      <c r="Y272" s="83"/>
      <c r="Z272" s="83"/>
      <c r="AA272" s="83"/>
      <c r="AB272" s="83"/>
      <c r="AC272" s="83"/>
      <c r="AD272" s="83"/>
      <c r="AE272" s="44"/>
    </row>
    <row r="273" spans="5:31" ht="15.75" customHeight="1">
      <c r="E273" s="83"/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3"/>
      <c r="S273" s="83"/>
      <c r="T273" s="83"/>
      <c r="U273" s="83"/>
      <c r="V273" s="83"/>
      <c r="W273" s="83"/>
      <c r="X273" s="83"/>
      <c r="Y273" s="83"/>
      <c r="Z273" s="83"/>
      <c r="AA273" s="83"/>
      <c r="AB273" s="83"/>
      <c r="AC273" s="83"/>
      <c r="AD273" s="83"/>
      <c r="AE273" s="44"/>
    </row>
    <row r="274" spans="5:31" ht="15.75" customHeight="1">
      <c r="E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  <c r="S274" s="83"/>
      <c r="T274" s="83"/>
      <c r="U274" s="83"/>
      <c r="V274" s="83"/>
      <c r="W274" s="83"/>
      <c r="X274" s="83"/>
      <c r="Y274" s="83"/>
      <c r="Z274" s="83"/>
      <c r="AA274" s="83"/>
      <c r="AB274" s="83"/>
      <c r="AC274" s="83"/>
      <c r="AD274" s="83"/>
      <c r="AE274" s="44"/>
    </row>
    <row r="275" spans="5:31" ht="15.75" customHeight="1">
      <c r="E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  <c r="S275" s="83"/>
      <c r="T275" s="83"/>
      <c r="U275" s="83"/>
      <c r="V275" s="83"/>
      <c r="W275" s="83"/>
      <c r="X275" s="83"/>
      <c r="Y275" s="83"/>
      <c r="Z275" s="83"/>
      <c r="AA275" s="83"/>
      <c r="AB275" s="83"/>
      <c r="AC275" s="83"/>
      <c r="AD275" s="83"/>
      <c r="AE275" s="44"/>
    </row>
    <row r="276" spans="5:31" ht="15.75" customHeight="1">
      <c r="E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  <c r="S276" s="83"/>
      <c r="T276" s="83"/>
      <c r="U276" s="83"/>
      <c r="V276" s="83"/>
      <c r="W276" s="83"/>
      <c r="X276" s="83"/>
      <c r="Y276" s="83"/>
      <c r="Z276" s="83"/>
      <c r="AA276" s="83"/>
      <c r="AB276" s="83"/>
      <c r="AC276" s="83"/>
      <c r="AD276" s="83"/>
      <c r="AE276" s="44"/>
    </row>
    <row r="277" spans="5:31" ht="15.75" customHeight="1"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  <c r="S277" s="83"/>
      <c r="T277" s="83"/>
      <c r="U277" s="83"/>
      <c r="V277" s="83"/>
      <c r="W277" s="83"/>
      <c r="X277" s="83"/>
      <c r="Y277" s="83"/>
      <c r="Z277" s="83"/>
      <c r="AA277" s="83"/>
      <c r="AB277" s="83"/>
      <c r="AC277" s="83"/>
      <c r="AD277" s="83"/>
      <c r="AE277" s="44"/>
    </row>
    <row r="278" spans="5:31" ht="15.75" customHeight="1">
      <c r="E278" s="83"/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  <c r="R278" s="83"/>
      <c r="S278" s="83"/>
      <c r="T278" s="83"/>
      <c r="U278" s="83"/>
      <c r="V278" s="83"/>
      <c r="W278" s="83"/>
      <c r="X278" s="83"/>
      <c r="Y278" s="83"/>
      <c r="Z278" s="83"/>
      <c r="AA278" s="83"/>
      <c r="AB278" s="83"/>
      <c r="AC278" s="83"/>
      <c r="AD278" s="83"/>
      <c r="AE278" s="44"/>
    </row>
    <row r="279" spans="5:31" ht="15.75" customHeight="1"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  <c r="S279" s="83"/>
      <c r="T279" s="83"/>
      <c r="U279" s="83"/>
      <c r="V279" s="83"/>
      <c r="W279" s="83"/>
      <c r="X279" s="83"/>
      <c r="Y279" s="83"/>
      <c r="Z279" s="83"/>
      <c r="AA279" s="83"/>
      <c r="AB279" s="83"/>
      <c r="AC279" s="83"/>
      <c r="AD279" s="83"/>
      <c r="AE279" s="44"/>
    </row>
    <row r="280" spans="5:31" ht="15.75" customHeight="1"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  <c r="S280" s="83"/>
      <c r="T280" s="83"/>
      <c r="U280" s="83"/>
      <c r="V280" s="83"/>
      <c r="W280" s="83"/>
      <c r="X280" s="83"/>
      <c r="Y280" s="83"/>
      <c r="Z280" s="83"/>
      <c r="AA280" s="83"/>
      <c r="AB280" s="83"/>
      <c r="AC280" s="83"/>
      <c r="AD280" s="83"/>
      <c r="AE280" s="44"/>
    </row>
    <row r="281" spans="5:31" ht="15.75" customHeight="1">
      <c r="E281" s="83"/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  <c r="R281" s="83"/>
      <c r="S281" s="83"/>
      <c r="T281" s="83"/>
      <c r="U281" s="83"/>
      <c r="V281" s="83"/>
      <c r="W281" s="83"/>
      <c r="X281" s="83"/>
      <c r="Y281" s="83"/>
      <c r="Z281" s="83"/>
      <c r="AA281" s="83"/>
      <c r="AB281" s="83"/>
      <c r="AC281" s="83"/>
      <c r="AD281" s="83"/>
      <c r="AE281" s="44"/>
    </row>
    <row r="282" spans="5:31" ht="15.75" customHeight="1"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  <c r="R282" s="83"/>
      <c r="S282" s="83"/>
      <c r="T282" s="83"/>
      <c r="U282" s="83"/>
      <c r="V282" s="83"/>
      <c r="W282" s="83"/>
      <c r="X282" s="83"/>
      <c r="Y282" s="83"/>
      <c r="Z282" s="83"/>
      <c r="AA282" s="83"/>
      <c r="AB282" s="83"/>
      <c r="AC282" s="83"/>
      <c r="AD282" s="83"/>
      <c r="AE282" s="44"/>
    </row>
    <row r="283" spans="5:31" ht="15.75" customHeight="1"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  <c r="S283" s="83"/>
      <c r="T283" s="83"/>
      <c r="U283" s="83"/>
      <c r="V283" s="83"/>
      <c r="W283" s="83"/>
      <c r="X283" s="83"/>
      <c r="Y283" s="83"/>
      <c r="Z283" s="83"/>
      <c r="AA283" s="83"/>
      <c r="AB283" s="83"/>
      <c r="AC283" s="83"/>
      <c r="AD283" s="83"/>
      <c r="AE283" s="44"/>
    </row>
    <row r="284" spans="5:31" ht="15.75" customHeight="1">
      <c r="E284" s="83"/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  <c r="R284" s="83"/>
      <c r="S284" s="83"/>
      <c r="T284" s="83"/>
      <c r="U284" s="83"/>
      <c r="V284" s="83"/>
      <c r="W284" s="83"/>
      <c r="X284" s="83"/>
      <c r="Y284" s="83"/>
      <c r="Z284" s="83"/>
      <c r="AA284" s="83"/>
      <c r="AB284" s="83"/>
      <c r="AC284" s="83"/>
      <c r="AD284" s="83"/>
      <c r="AE284" s="44"/>
    </row>
    <row r="285" spans="5:31" ht="15.75" customHeight="1">
      <c r="E285" s="83"/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  <c r="R285" s="83"/>
      <c r="S285" s="83"/>
      <c r="T285" s="83"/>
      <c r="U285" s="83"/>
      <c r="V285" s="83"/>
      <c r="W285" s="83"/>
      <c r="X285" s="83"/>
      <c r="Y285" s="83"/>
      <c r="Z285" s="83"/>
      <c r="AA285" s="83"/>
      <c r="AB285" s="83"/>
      <c r="AC285" s="83"/>
      <c r="AD285" s="83"/>
      <c r="AE285" s="44"/>
    </row>
    <row r="286" spans="5:31" ht="15.75" customHeight="1">
      <c r="E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  <c r="S286" s="83"/>
      <c r="T286" s="83"/>
      <c r="U286" s="83"/>
      <c r="V286" s="83"/>
      <c r="W286" s="83"/>
      <c r="X286" s="83"/>
      <c r="Y286" s="83"/>
      <c r="Z286" s="83"/>
      <c r="AA286" s="83"/>
      <c r="AB286" s="83"/>
      <c r="AC286" s="83"/>
      <c r="AD286" s="83"/>
      <c r="AE286" s="44"/>
    </row>
    <row r="287" spans="5:31" ht="15.75" customHeight="1"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  <c r="S287" s="83"/>
      <c r="T287" s="83"/>
      <c r="U287" s="83"/>
      <c r="V287" s="83"/>
      <c r="W287" s="83"/>
      <c r="X287" s="83"/>
      <c r="Y287" s="83"/>
      <c r="Z287" s="83"/>
      <c r="AA287" s="83"/>
      <c r="AB287" s="83"/>
      <c r="AC287" s="83"/>
      <c r="AD287" s="83"/>
      <c r="AE287" s="44"/>
    </row>
    <row r="288" spans="5:31" ht="15.75" customHeight="1">
      <c r="E288" s="83"/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  <c r="R288" s="83"/>
      <c r="S288" s="83"/>
      <c r="T288" s="83"/>
      <c r="U288" s="83"/>
      <c r="V288" s="83"/>
      <c r="W288" s="83"/>
      <c r="X288" s="83"/>
      <c r="Y288" s="83"/>
      <c r="Z288" s="83"/>
      <c r="AA288" s="83"/>
      <c r="AB288" s="83"/>
      <c r="AC288" s="83"/>
      <c r="AD288" s="83"/>
      <c r="AE288" s="44"/>
    </row>
    <row r="289" spans="5:31" ht="15.75" customHeight="1">
      <c r="E289" s="83"/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  <c r="R289" s="83"/>
      <c r="S289" s="83"/>
      <c r="T289" s="83"/>
      <c r="U289" s="83"/>
      <c r="V289" s="83"/>
      <c r="W289" s="83"/>
      <c r="X289" s="83"/>
      <c r="Y289" s="83"/>
      <c r="Z289" s="83"/>
      <c r="AA289" s="83"/>
      <c r="AB289" s="83"/>
      <c r="AC289" s="83"/>
      <c r="AD289" s="83"/>
      <c r="AE289" s="44"/>
    </row>
    <row r="290" spans="5:31" ht="15.75" customHeight="1">
      <c r="E290" s="83"/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  <c r="R290" s="83"/>
      <c r="S290" s="83"/>
      <c r="T290" s="83"/>
      <c r="U290" s="83"/>
      <c r="V290" s="83"/>
      <c r="W290" s="83"/>
      <c r="X290" s="83"/>
      <c r="Y290" s="83"/>
      <c r="Z290" s="83"/>
      <c r="AA290" s="83"/>
      <c r="AB290" s="83"/>
      <c r="AC290" s="83"/>
      <c r="AD290" s="83"/>
      <c r="AE290" s="44"/>
    </row>
    <row r="291" spans="5:31" ht="15.75" customHeight="1"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  <c r="S291" s="83"/>
      <c r="T291" s="83"/>
      <c r="U291" s="83"/>
      <c r="V291" s="83"/>
      <c r="W291" s="83"/>
      <c r="X291" s="83"/>
      <c r="Y291" s="83"/>
      <c r="Z291" s="83"/>
      <c r="AA291" s="83"/>
      <c r="AB291" s="83"/>
      <c r="AC291" s="83"/>
      <c r="AD291" s="83"/>
      <c r="AE291" s="44"/>
    </row>
    <row r="292" spans="5:31" ht="15.75" customHeight="1">
      <c r="E292" s="83"/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  <c r="R292" s="83"/>
      <c r="S292" s="83"/>
      <c r="T292" s="83"/>
      <c r="U292" s="83"/>
      <c r="V292" s="83"/>
      <c r="W292" s="83"/>
      <c r="X292" s="83"/>
      <c r="Y292" s="83"/>
      <c r="Z292" s="83"/>
      <c r="AA292" s="83"/>
      <c r="AB292" s="83"/>
      <c r="AC292" s="83"/>
      <c r="AD292" s="83"/>
      <c r="AE292" s="44"/>
    </row>
    <row r="293" spans="5:31" ht="15.75" customHeight="1"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  <c r="S293" s="83"/>
      <c r="T293" s="83"/>
      <c r="U293" s="83"/>
      <c r="V293" s="83"/>
      <c r="W293" s="83"/>
      <c r="X293" s="83"/>
      <c r="Y293" s="83"/>
      <c r="Z293" s="83"/>
      <c r="AA293" s="83"/>
      <c r="AB293" s="83"/>
      <c r="AC293" s="83"/>
      <c r="AD293" s="83"/>
      <c r="AE293" s="44"/>
    </row>
    <row r="294" spans="5:31" ht="15.75" customHeight="1"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  <c r="R294" s="83"/>
      <c r="S294" s="83"/>
      <c r="T294" s="83"/>
      <c r="U294" s="83"/>
      <c r="V294" s="83"/>
      <c r="W294" s="83"/>
      <c r="X294" s="83"/>
      <c r="Y294" s="83"/>
      <c r="Z294" s="83"/>
      <c r="AA294" s="83"/>
      <c r="AB294" s="83"/>
      <c r="AC294" s="83"/>
      <c r="AD294" s="83"/>
      <c r="AE294" s="44"/>
    </row>
    <row r="295" spans="5:31" ht="15.75" customHeight="1"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  <c r="R295" s="83"/>
      <c r="S295" s="83"/>
      <c r="T295" s="83"/>
      <c r="U295" s="83"/>
      <c r="V295" s="83"/>
      <c r="W295" s="83"/>
      <c r="X295" s="83"/>
      <c r="Y295" s="83"/>
      <c r="Z295" s="83"/>
      <c r="AA295" s="83"/>
      <c r="AB295" s="83"/>
      <c r="AC295" s="83"/>
      <c r="AD295" s="83"/>
      <c r="AE295" s="44"/>
    </row>
    <row r="296" spans="5:31" ht="15.75" customHeight="1"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  <c r="S296" s="83"/>
      <c r="T296" s="83"/>
      <c r="U296" s="83"/>
      <c r="V296" s="83"/>
      <c r="W296" s="83"/>
      <c r="X296" s="83"/>
      <c r="Y296" s="83"/>
      <c r="Z296" s="83"/>
      <c r="AA296" s="83"/>
      <c r="AB296" s="83"/>
      <c r="AC296" s="83"/>
      <c r="AD296" s="83"/>
      <c r="AE296" s="44"/>
    </row>
    <row r="297" spans="5:31" ht="15.75" customHeight="1">
      <c r="E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  <c r="S297" s="83"/>
      <c r="T297" s="83"/>
      <c r="U297" s="83"/>
      <c r="V297" s="83"/>
      <c r="W297" s="83"/>
      <c r="X297" s="83"/>
      <c r="Y297" s="83"/>
      <c r="Z297" s="83"/>
      <c r="AA297" s="83"/>
      <c r="AB297" s="83"/>
      <c r="AC297" s="83"/>
      <c r="AD297" s="83"/>
      <c r="AE297" s="44"/>
    </row>
    <row r="298" spans="5:31" ht="15.75" customHeight="1"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  <c r="AA298" s="83"/>
      <c r="AB298" s="83"/>
      <c r="AC298" s="83"/>
      <c r="AD298" s="83"/>
      <c r="AE298" s="44"/>
    </row>
    <row r="299" spans="5:31" ht="15.75" customHeight="1"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  <c r="Z299" s="83"/>
      <c r="AA299" s="83"/>
      <c r="AB299" s="83"/>
      <c r="AC299" s="83"/>
      <c r="AD299" s="83"/>
      <c r="AE299" s="44"/>
    </row>
    <row r="300" spans="5:31" ht="15.75" customHeight="1">
      <c r="E300" s="83"/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  <c r="R300" s="83"/>
      <c r="S300" s="83"/>
      <c r="T300" s="83"/>
      <c r="U300" s="83"/>
      <c r="V300" s="83"/>
      <c r="W300" s="83"/>
      <c r="X300" s="83"/>
      <c r="Y300" s="83"/>
      <c r="Z300" s="83"/>
      <c r="AA300" s="83"/>
      <c r="AB300" s="83"/>
      <c r="AC300" s="83"/>
      <c r="AD300" s="83"/>
      <c r="AE300" s="44"/>
    </row>
    <row r="301" spans="5:31" ht="15.75" customHeight="1">
      <c r="E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  <c r="R301" s="83"/>
      <c r="S301" s="83"/>
      <c r="T301" s="83"/>
      <c r="U301" s="83"/>
      <c r="V301" s="83"/>
      <c r="W301" s="83"/>
      <c r="X301" s="83"/>
      <c r="Y301" s="83"/>
      <c r="Z301" s="83"/>
      <c r="AA301" s="83"/>
      <c r="AB301" s="83"/>
      <c r="AC301" s="83"/>
      <c r="AD301" s="83"/>
      <c r="AE301" s="44"/>
    </row>
    <row r="302" spans="5:31" ht="15.75" customHeight="1"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  <c r="S302" s="83"/>
      <c r="T302" s="83"/>
      <c r="U302" s="83"/>
      <c r="V302" s="83"/>
      <c r="W302" s="83"/>
      <c r="X302" s="83"/>
      <c r="Y302" s="83"/>
      <c r="Z302" s="83"/>
      <c r="AA302" s="83"/>
      <c r="AB302" s="83"/>
      <c r="AC302" s="83"/>
      <c r="AD302" s="83"/>
      <c r="AE302" s="44"/>
    </row>
    <row r="303" spans="5:31" ht="15.75" customHeight="1">
      <c r="E303" s="83"/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  <c r="R303" s="83"/>
      <c r="S303" s="83"/>
      <c r="T303" s="83"/>
      <c r="U303" s="83"/>
      <c r="V303" s="83"/>
      <c r="W303" s="83"/>
      <c r="X303" s="83"/>
      <c r="Y303" s="83"/>
      <c r="Z303" s="83"/>
      <c r="AA303" s="83"/>
      <c r="AB303" s="83"/>
      <c r="AC303" s="83"/>
      <c r="AD303" s="83"/>
      <c r="AE303" s="44"/>
    </row>
    <row r="304" spans="5:31" ht="15.75" customHeight="1">
      <c r="E304" s="83"/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  <c r="R304" s="83"/>
      <c r="S304" s="83"/>
      <c r="T304" s="83"/>
      <c r="U304" s="83"/>
      <c r="V304" s="83"/>
      <c r="W304" s="83"/>
      <c r="X304" s="83"/>
      <c r="Y304" s="83"/>
      <c r="Z304" s="83"/>
      <c r="AA304" s="83"/>
      <c r="AB304" s="83"/>
      <c r="AC304" s="83"/>
      <c r="AD304" s="83"/>
      <c r="AE304" s="44"/>
    </row>
    <row r="305" spans="5:31" ht="15.75" customHeight="1">
      <c r="E305" s="83"/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  <c r="R305" s="83"/>
      <c r="S305" s="83"/>
      <c r="T305" s="83"/>
      <c r="U305" s="83"/>
      <c r="V305" s="83"/>
      <c r="W305" s="83"/>
      <c r="X305" s="83"/>
      <c r="Y305" s="83"/>
      <c r="Z305" s="83"/>
      <c r="AA305" s="83"/>
      <c r="AB305" s="83"/>
      <c r="AC305" s="83"/>
      <c r="AD305" s="83"/>
      <c r="AE305" s="44"/>
    </row>
    <row r="306" spans="5:31" ht="15.75" customHeight="1">
      <c r="E306" s="83"/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  <c r="R306" s="83"/>
      <c r="S306" s="83"/>
      <c r="T306" s="83"/>
      <c r="U306" s="83"/>
      <c r="V306" s="83"/>
      <c r="W306" s="83"/>
      <c r="X306" s="83"/>
      <c r="Y306" s="83"/>
      <c r="Z306" s="83"/>
      <c r="AA306" s="83"/>
      <c r="AB306" s="83"/>
      <c r="AC306" s="83"/>
      <c r="AD306" s="83"/>
      <c r="AE306" s="44"/>
    </row>
    <row r="307" spans="5:31" ht="15.75" customHeight="1">
      <c r="E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  <c r="S307" s="83"/>
      <c r="T307" s="83"/>
      <c r="U307" s="83"/>
      <c r="V307" s="83"/>
      <c r="W307" s="83"/>
      <c r="X307" s="83"/>
      <c r="Y307" s="83"/>
      <c r="Z307" s="83"/>
      <c r="AA307" s="83"/>
      <c r="AB307" s="83"/>
      <c r="AC307" s="83"/>
      <c r="AD307" s="83"/>
      <c r="AE307" s="44"/>
    </row>
    <row r="308" spans="5:31" ht="15.75" customHeight="1">
      <c r="E308" s="83"/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  <c r="R308" s="83"/>
      <c r="S308" s="83"/>
      <c r="T308" s="83"/>
      <c r="U308" s="83"/>
      <c r="V308" s="83"/>
      <c r="W308" s="83"/>
      <c r="X308" s="83"/>
      <c r="Y308" s="83"/>
      <c r="Z308" s="83"/>
      <c r="AA308" s="83"/>
      <c r="AB308" s="83"/>
      <c r="AC308" s="83"/>
      <c r="AD308" s="83"/>
      <c r="AE308" s="44"/>
    </row>
    <row r="309" spans="5:31" ht="15.75" customHeight="1">
      <c r="E309" s="83"/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  <c r="R309" s="83"/>
      <c r="S309" s="83"/>
      <c r="T309" s="83"/>
      <c r="U309" s="83"/>
      <c r="V309" s="83"/>
      <c r="W309" s="83"/>
      <c r="X309" s="83"/>
      <c r="Y309" s="83"/>
      <c r="Z309" s="83"/>
      <c r="AA309" s="83"/>
      <c r="AB309" s="83"/>
      <c r="AC309" s="83"/>
      <c r="AD309" s="83"/>
      <c r="AE309" s="44"/>
    </row>
    <row r="310" spans="5:31" ht="15.75" customHeight="1">
      <c r="E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  <c r="S310" s="83"/>
      <c r="T310" s="83"/>
      <c r="U310" s="83"/>
      <c r="V310" s="83"/>
      <c r="W310" s="83"/>
      <c r="X310" s="83"/>
      <c r="Y310" s="83"/>
      <c r="Z310" s="83"/>
      <c r="AA310" s="83"/>
      <c r="AB310" s="83"/>
      <c r="AC310" s="83"/>
      <c r="AD310" s="83"/>
      <c r="AE310" s="44"/>
    </row>
    <row r="311" spans="5:31" ht="15.75" customHeight="1"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  <c r="S311" s="83"/>
      <c r="T311" s="83"/>
      <c r="U311" s="83"/>
      <c r="V311" s="83"/>
      <c r="W311" s="83"/>
      <c r="X311" s="83"/>
      <c r="Y311" s="83"/>
      <c r="Z311" s="83"/>
      <c r="AA311" s="83"/>
      <c r="AB311" s="83"/>
      <c r="AC311" s="83"/>
      <c r="AD311" s="83"/>
      <c r="AE311" s="44"/>
    </row>
    <row r="312" spans="5:31" ht="15.75" customHeight="1">
      <c r="E312" s="83"/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  <c r="R312" s="83"/>
      <c r="S312" s="83"/>
      <c r="T312" s="83"/>
      <c r="U312" s="83"/>
      <c r="V312" s="83"/>
      <c r="W312" s="83"/>
      <c r="X312" s="83"/>
      <c r="Y312" s="83"/>
      <c r="Z312" s="83"/>
      <c r="AA312" s="83"/>
      <c r="AB312" s="83"/>
      <c r="AC312" s="83"/>
      <c r="AD312" s="83"/>
      <c r="AE312" s="44"/>
    </row>
    <row r="313" spans="5:31" ht="15.75" customHeight="1">
      <c r="E313" s="83"/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  <c r="R313" s="83"/>
      <c r="S313" s="83"/>
      <c r="T313" s="83"/>
      <c r="U313" s="83"/>
      <c r="V313" s="83"/>
      <c r="W313" s="83"/>
      <c r="X313" s="83"/>
      <c r="Y313" s="83"/>
      <c r="Z313" s="83"/>
      <c r="AA313" s="83"/>
      <c r="AB313" s="83"/>
      <c r="AC313" s="83"/>
      <c r="AD313" s="83"/>
      <c r="AE313" s="44"/>
    </row>
    <row r="314" spans="5:31" ht="15.75" customHeight="1"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  <c r="S314" s="83"/>
      <c r="T314" s="83"/>
      <c r="U314" s="83"/>
      <c r="V314" s="83"/>
      <c r="W314" s="83"/>
      <c r="X314" s="83"/>
      <c r="Y314" s="83"/>
      <c r="Z314" s="83"/>
      <c r="AA314" s="83"/>
      <c r="AB314" s="83"/>
      <c r="AC314" s="83"/>
      <c r="AD314" s="83"/>
      <c r="AE314" s="44"/>
    </row>
    <row r="315" spans="5:31" ht="15.75" customHeight="1">
      <c r="E315" s="83"/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83"/>
      <c r="U315" s="83"/>
      <c r="V315" s="83"/>
      <c r="W315" s="83"/>
      <c r="X315" s="83"/>
      <c r="Y315" s="83"/>
      <c r="Z315" s="83"/>
      <c r="AA315" s="83"/>
      <c r="AB315" s="83"/>
      <c r="AC315" s="83"/>
      <c r="AD315" s="83"/>
      <c r="AE315" s="44"/>
    </row>
    <row r="316" spans="5:31" ht="15.75" customHeight="1">
      <c r="E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  <c r="S316" s="83"/>
      <c r="T316" s="83"/>
      <c r="U316" s="83"/>
      <c r="V316" s="83"/>
      <c r="W316" s="83"/>
      <c r="X316" s="83"/>
      <c r="Y316" s="83"/>
      <c r="Z316" s="83"/>
      <c r="AA316" s="83"/>
      <c r="AB316" s="83"/>
      <c r="AC316" s="83"/>
      <c r="AD316" s="83"/>
      <c r="AE316" s="44"/>
    </row>
    <row r="317" spans="5:31" ht="15.75" customHeight="1"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  <c r="S317" s="83"/>
      <c r="T317" s="83"/>
      <c r="U317" s="83"/>
      <c r="V317" s="83"/>
      <c r="W317" s="83"/>
      <c r="X317" s="83"/>
      <c r="Y317" s="83"/>
      <c r="Z317" s="83"/>
      <c r="AA317" s="83"/>
      <c r="AB317" s="83"/>
      <c r="AC317" s="83"/>
      <c r="AD317" s="83"/>
      <c r="AE317" s="44"/>
    </row>
    <row r="318" spans="5:31" ht="15.75" customHeight="1">
      <c r="E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  <c r="S318" s="83"/>
      <c r="T318" s="83"/>
      <c r="U318" s="83"/>
      <c r="V318" s="83"/>
      <c r="W318" s="83"/>
      <c r="X318" s="83"/>
      <c r="Y318" s="83"/>
      <c r="Z318" s="83"/>
      <c r="AA318" s="83"/>
      <c r="AB318" s="83"/>
      <c r="AC318" s="83"/>
      <c r="AD318" s="83"/>
      <c r="AE318" s="44"/>
    </row>
    <row r="319" spans="5:31" ht="15.75" customHeight="1"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  <c r="S319" s="83"/>
      <c r="T319" s="83"/>
      <c r="U319" s="83"/>
      <c r="V319" s="83"/>
      <c r="W319" s="83"/>
      <c r="X319" s="83"/>
      <c r="Y319" s="83"/>
      <c r="Z319" s="83"/>
      <c r="AA319" s="83"/>
      <c r="AB319" s="83"/>
      <c r="AC319" s="83"/>
      <c r="AD319" s="83"/>
      <c r="AE319" s="44"/>
    </row>
    <row r="320" spans="5:31" ht="15.75" customHeight="1"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  <c r="S320" s="83"/>
      <c r="T320" s="83"/>
      <c r="U320" s="83"/>
      <c r="V320" s="83"/>
      <c r="W320" s="83"/>
      <c r="X320" s="83"/>
      <c r="Y320" s="83"/>
      <c r="Z320" s="83"/>
      <c r="AA320" s="83"/>
      <c r="AB320" s="83"/>
      <c r="AC320" s="83"/>
      <c r="AD320" s="83"/>
      <c r="AE320" s="44"/>
    </row>
    <row r="321" spans="5:31" ht="15.75" customHeight="1"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  <c r="S321" s="83"/>
      <c r="T321" s="83"/>
      <c r="U321" s="83"/>
      <c r="V321" s="83"/>
      <c r="W321" s="83"/>
      <c r="X321" s="83"/>
      <c r="Y321" s="83"/>
      <c r="Z321" s="83"/>
      <c r="AA321" s="83"/>
      <c r="AB321" s="83"/>
      <c r="AC321" s="83"/>
      <c r="AD321" s="83"/>
      <c r="AE321" s="44"/>
    </row>
    <row r="322" spans="5:31" ht="15.75" customHeight="1">
      <c r="E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  <c r="S322" s="83"/>
      <c r="T322" s="83"/>
      <c r="U322" s="83"/>
      <c r="V322" s="83"/>
      <c r="W322" s="83"/>
      <c r="X322" s="83"/>
      <c r="Y322" s="83"/>
      <c r="Z322" s="83"/>
      <c r="AA322" s="83"/>
      <c r="AB322" s="83"/>
      <c r="AC322" s="83"/>
      <c r="AD322" s="83"/>
      <c r="AE322" s="44"/>
    </row>
    <row r="323" spans="5:31" ht="15.75" customHeight="1"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  <c r="T323" s="83"/>
      <c r="U323" s="83"/>
      <c r="V323" s="83"/>
      <c r="W323" s="83"/>
      <c r="X323" s="83"/>
      <c r="Y323" s="83"/>
      <c r="Z323" s="83"/>
      <c r="AA323" s="83"/>
      <c r="AB323" s="83"/>
      <c r="AC323" s="83"/>
      <c r="AD323" s="83"/>
      <c r="AE323" s="44"/>
    </row>
    <row r="324" spans="5:31" ht="15.75" customHeight="1"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  <c r="S324" s="83"/>
      <c r="T324" s="83"/>
      <c r="U324" s="83"/>
      <c r="V324" s="83"/>
      <c r="W324" s="83"/>
      <c r="X324" s="83"/>
      <c r="Y324" s="83"/>
      <c r="Z324" s="83"/>
      <c r="AA324" s="83"/>
      <c r="AB324" s="83"/>
      <c r="AC324" s="83"/>
      <c r="AD324" s="83"/>
      <c r="AE324" s="44"/>
    </row>
    <row r="325" spans="5:31" ht="15.75" customHeight="1"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  <c r="S325" s="83"/>
      <c r="T325" s="83"/>
      <c r="U325" s="83"/>
      <c r="V325" s="83"/>
      <c r="W325" s="83"/>
      <c r="X325" s="83"/>
      <c r="Y325" s="83"/>
      <c r="Z325" s="83"/>
      <c r="AA325" s="83"/>
      <c r="AB325" s="83"/>
      <c r="AC325" s="83"/>
      <c r="AD325" s="83"/>
      <c r="AE325" s="44"/>
    </row>
    <row r="326" spans="5:31" ht="15.75" customHeight="1">
      <c r="E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  <c r="S326" s="83"/>
      <c r="T326" s="83"/>
      <c r="U326" s="83"/>
      <c r="V326" s="83"/>
      <c r="W326" s="83"/>
      <c r="X326" s="83"/>
      <c r="Y326" s="83"/>
      <c r="Z326" s="83"/>
      <c r="AA326" s="83"/>
      <c r="AB326" s="83"/>
      <c r="AC326" s="83"/>
      <c r="AD326" s="83"/>
      <c r="AE326" s="44"/>
    </row>
    <row r="327" spans="5:31" ht="15.75" customHeight="1"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  <c r="S327" s="83"/>
      <c r="T327" s="83"/>
      <c r="U327" s="83"/>
      <c r="V327" s="83"/>
      <c r="W327" s="83"/>
      <c r="X327" s="83"/>
      <c r="Y327" s="83"/>
      <c r="Z327" s="83"/>
      <c r="AA327" s="83"/>
      <c r="AB327" s="83"/>
      <c r="AC327" s="83"/>
      <c r="AD327" s="83"/>
      <c r="AE327" s="44"/>
    </row>
    <row r="328" spans="5:31" ht="15.75" customHeight="1"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  <c r="S328" s="83"/>
      <c r="T328" s="83"/>
      <c r="U328" s="83"/>
      <c r="V328" s="83"/>
      <c r="W328" s="83"/>
      <c r="X328" s="83"/>
      <c r="Y328" s="83"/>
      <c r="Z328" s="83"/>
      <c r="AA328" s="83"/>
      <c r="AB328" s="83"/>
      <c r="AC328" s="83"/>
      <c r="AD328" s="83"/>
      <c r="AE328" s="44"/>
    </row>
    <row r="329" spans="5:31" ht="15.75" customHeight="1"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  <c r="S329" s="83"/>
      <c r="T329" s="83"/>
      <c r="U329" s="83"/>
      <c r="V329" s="83"/>
      <c r="W329" s="83"/>
      <c r="X329" s="83"/>
      <c r="Y329" s="83"/>
      <c r="Z329" s="83"/>
      <c r="AA329" s="83"/>
      <c r="AB329" s="83"/>
      <c r="AC329" s="83"/>
      <c r="AD329" s="83"/>
      <c r="AE329" s="44"/>
    </row>
    <row r="330" spans="5:31" ht="15.75" customHeight="1">
      <c r="E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  <c r="S330" s="83"/>
      <c r="T330" s="83"/>
      <c r="U330" s="83"/>
      <c r="V330" s="83"/>
      <c r="W330" s="83"/>
      <c r="X330" s="83"/>
      <c r="Y330" s="83"/>
      <c r="Z330" s="83"/>
      <c r="AA330" s="83"/>
      <c r="AB330" s="83"/>
      <c r="AC330" s="83"/>
      <c r="AD330" s="83"/>
      <c r="AE330" s="44"/>
    </row>
    <row r="331" spans="5:31" ht="15.75" customHeight="1">
      <c r="E331" s="83"/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  <c r="R331" s="83"/>
      <c r="S331" s="83"/>
      <c r="T331" s="83"/>
      <c r="U331" s="83"/>
      <c r="V331" s="83"/>
      <c r="W331" s="83"/>
      <c r="X331" s="83"/>
      <c r="Y331" s="83"/>
      <c r="Z331" s="83"/>
      <c r="AA331" s="83"/>
      <c r="AB331" s="83"/>
      <c r="AC331" s="83"/>
      <c r="AD331" s="83"/>
      <c r="AE331" s="44"/>
    </row>
    <row r="332" spans="5:31" ht="15.75" customHeight="1">
      <c r="E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  <c r="S332" s="83"/>
      <c r="T332" s="83"/>
      <c r="U332" s="83"/>
      <c r="V332" s="83"/>
      <c r="W332" s="83"/>
      <c r="X332" s="83"/>
      <c r="Y332" s="83"/>
      <c r="Z332" s="83"/>
      <c r="AA332" s="83"/>
      <c r="AB332" s="83"/>
      <c r="AC332" s="83"/>
      <c r="AD332" s="83"/>
      <c r="AE332" s="44"/>
    </row>
    <row r="333" spans="5:31" ht="15.75" customHeight="1"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  <c r="Z333" s="83"/>
      <c r="AA333" s="83"/>
      <c r="AB333" s="83"/>
      <c r="AC333" s="83"/>
      <c r="AD333" s="83"/>
      <c r="AE333" s="44"/>
    </row>
    <row r="334" spans="5:31" ht="15.75" customHeight="1">
      <c r="E334" s="83"/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  <c r="R334" s="83"/>
      <c r="S334" s="83"/>
      <c r="T334" s="83"/>
      <c r="U334" s="83"/>
      <c r="V334" s="83"/>
      <c r="W334" s="83"/>
      <c r="X334" s="83"/>
      <c r="Y334" s="83"/>
      <c r="Z334" s="83"/>
      <c r="AA334" s="83"/>
      <c r="AB334" s="83"/>
      <c r="AC334" s="83"/>
      <c r="AD334" s="83"/>
      <c r="AE334" s="44"/>
    </row>
    <row r="335" spans="5:31" ht="15.75" customHeight="1"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  <c r="S335" s="83"/>
      <c r="T335" s="83"/>
      <c r="U335" s="83"/>
      <c r="V335" s="83"/>
      <c r="W335" s="83"/>
      <c r="X335" s="83"/>
      <c r="Y335" s="83"/>
      <c r="Z335" s="83"/>
      <c r="AA335" s="83"/>
      <c r="AB335" s="83"/>
      <c r="AC335" s="83"/>
      <c r="AD335" s="83"/>
      <c r="AE335" s="44"/>
    </row>
    <row r="336" spans="5:31" ht="15.75" customHeight="1">
      <c r="E336" s="83"/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  <c r="R336" s="83"/>
      <c r="S336" s="83"/>
      <c r="T336" s="83"/>
      <c r="U336" s="83"/>
      <c r="V336" s="83"/>
      <c r="W336" s="83"/>
      <c r="X336" s="83"/>
      <c r="Y336" s="83"/>
      <c r="Z336" s="83"/>
      <c r="AA336" s="83"/>
      <c r="AB336" s="83"/>
      <c r="AC336" s="83"/>
      <c r="AD336" s="83"/>
      <c r="AE336" s="44"/>
    </row>
    <row r="337" spans="5:31" ht="15.75" customHeight="1">
      <c r="E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  <c r="S337" s="83"/>
      <c r="T337" s="83"/>
      <c r="U337" s="83"/>
      <c r="V337" s="83"/>
      <c r="W337" s="83"/>
      <c r="X337" s="83"/>
      <c r="Y337" s="83"/>
      <c r="Z337" s="83"/>
      <c r="AA337" s="83"/>
      <c r="AB337" s="83"/>
      <c r="AC337" s="83"/>
      <c r="AD337" s="83"/>
      <c r="AE337" s="44"/>
    </row>
    <row r="338" spans="5:31" ht="15.75" customHeight="1">
      <c r="E338" s="83"/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  <c r="R338" s="83"/>
      <c r="S338" s="83"/>
      <c r="T338" s="83"/>
      <c r="U338" s="83"/>
      <c r="V338" s="83"/>
      <c r="W338" s="83"/>
      <c r="X338" s="83"/>
      <c r="Y338" s="83"/>
      <c r="Z338" s="83"/>
      <c r="AA338" s="83"/>
      <c r="AB338" s="83"/>
      <c r="AC338" s="83"/>
      <c r="AD338" s="83"/>
      <c r="AE338" s="44"/>
    </row>
    <row r="339" spans="5:31" ht="15.75" customHeight="1">
      <c r="E339" s="83"/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  <c r="R339" s="83"/>
      <c r="S339" s="83"/>
      <c r="T339" s="83"/>
      <c r="U339" s="83"/>
      <c r="V339" s="83"/>
      <c r="W339" s="83"/>
      <c r="X339" s="83"/>
      <c r="Y339" s="83"/>
      <c r="Z339" s="83"/>
      <c r="AA339" s="83"/>
      <c r="AB339" s="83"/>
      <c r="AC339" s="83"/>
      <c r="AD339" s="83"/>
      <c r="AE339" s="44"/>
    </row>
    <row r="340" spans="5:31" ht="15.75" customHeight="1">
      <c r="E340" s="83"/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  <c r="R340" s="83"/>
      <c r="S340" s="83"/>
      <c r="T340" s="83"/>
      <c r="U340" s="83"/>
      <c r="V340" s="83"/>
      <c r="W340" s="83"/>
      <c r="X340" s="83"/>
      <c r="Y340" s="83"/>
      <c r="Z340" s="83"/>
      <c r="AA340" s="83"/>
      <c r="AB340" s="83"/>
      <c r="AC340" s="83"/>
      <c r="AD340" s="83"/>
      <c r="AE340" s="44"/>
    </row>
    <row r="341" spans="5:31" ht="15.75" customHeight="1">
      <c r="E341" s="83"/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  <c r="R341" s="83"/>
      <c r="S341" s="83"/>
      <c r="T341" s="83"/>
      <c r="U341" s="83"/>
      <c r="V341" s="83"/>
      <c r="W341" s="83"/>
      <c r="X341" s="83"/>
      <c r="Y341" s="83"/>
      <c r="Z341" s="83"/>
      <c r="AA341" s="83"/>
      <c r="AB341" s="83"/>
      <c r="AC341" s="83"/>
      <c r="AD341" s="83"/>
      <c r="AE341" s="44"/>
    </row>
    <row r="342" spans="5:31" ht="15.75" customHeight="1">
      <c r="E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  <c r="S342" s="83"/>
      <c r="T342" s="83"/>
      <c r="U342" s="83"/>
      <c r="V342" s="83"/>
      <c r="W342" s="83"/>
      <c r="X342" s="83"/>
      <c r="Y342" s="83"/>
      <c r="Z342" s="83"/>
      <c r="AA342" s="83"/>
      <c r="AB342" s="83"/>
      <c r="AC342" s="83"/>
      <c r="AD342" s="83"/>
      <c r="AE342" s="44"/>
    </row>
    <row r="343" spans="5:31" ht="15.75" customHeight="1">
      <c r="E343" s="83"/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  <c r="S343" s="83"/>
      <c r="T343" s="83"/>
      <c r="U343" s="83"/>
      <c r="V343" s="83"/>
      <c r="W343" s="83"/>
      <c r="X343" s="83"/>
      <c r="Y343" s="83"/>
      <c r="Z343" s="83"/>
      <c r="AA343" s="83"/>
      <c r="AB343" s="83"/>
      <c r="AC343" s="83"/>
      <c r="AD343" s="83"/>
      <c r="AE343" s="44"/>
    </row>
    <row r="344" spans="5:31" ht="15.75" customHeight="1">
      <c r="E344" s="83"/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  <c r="R344" s="83"/>
      <c r="S344" s="83"/>
      <c r="T344" s="83"/>
      <c r="U344" s="83"/>
      <c r="V344" s="83"/>
      <c r="W344" s="83"/>
      <c r="X344" s="83"/>
      <c r="Y344" s="83"/>
      <c r="Z344" s="83"/>
      <c r="AA344" s="83"/>
      <c r="AB344" s="83"/>
      <c r="AC344" s="83"/>
      <c r="AD344" s="83"/>
      <c r="AE344" s="44"/>
    </row>
    <row r="345" spans="5:31" ht="15.75" customHeight="1">
      <c r="E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  <c r="S345" s="83"/>
      <c r="T345" s="83"/>
      <c r="U345" s="83"/>
      <c r="V345" s="83"/>
      <c r="W345" s="83"/>
      <c r="X345" s="83"/>
      <c r="Y345" s="83"/>
      <c r="Z345" s="83"/>
      <c r="AA345" s="83"/>
      <c r="AB345" s="83"/>
      <c r="AC345" s="83"/>
      <c r="AD345" s="83"/>
      <c r="AE345" s="44"/>
    </row>
    <row r="346" spans="5:31" ht="15.75" customHeight="1">
      <c r="E346" s="83"/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  <c r="R346" s="83"/>
      <c r="S346" s="83"/>
      <c r="T346" s="83"/>
      <c r="U346" s="83"/>
      <c r="V346" s="83"/>
      <c r="W346" s="83"/>
      <c r="X346" s="83"/>
      <c r="Y346" s="83"/>
      <c r="Z346" s="83"/>
      <c r="AA346" s="83"/>
      <c r="AB346" s="83"/>
      <c r="AC346" s="83"/>
      <c r="AD346" s="83"/>
      <c r="AE346" s="44"/>
    </row>
    <row r="347" spans="5:31" ht="15.75" customHeight="1">
      <c r="E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  <c r="S347" s="83"/>
      <c r="T347" s="83"/>
      <c r="U347" s="83"/>
      <c r="V347" s="83"/>
      <c r="W347" s="83"/>
      <c r="X347" s="83"/>
      <c r="Y347" s="83"/>
      <c r="Z347" s="83"/>
      <c r="AA347" s="83"/>
      <c r="AB347" s="83"/>
      <c r="AC347" s="83"/>
      <c r="AD347" s="83"/>
      <c r="AE347" s="44"/>
    </row>
    <row r="348" spans="5:31" ht="15.75" customHeight="1"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  <c r="S348" s="83"/>
      <c r="T348" s="83"/>
      <c r="U348" s="83"/>
      <c r="V348" s="83"/>
      <c r="W348" s="83"/>
      <c r="X348" s="83"/>
      <c r="Y348" s="83"/>
      <c r="Z348" s="83"/>
      <c r="AA348" s="83"/>
      <c r="AB348" s="83"/>
      <c r="AC348" s="83"/>
      <c r="AD348" s="83"/>
      <c r="AE348" s="44"/>
    </row>
    <row r="349" spans="5:31" ht="15.75" customHeight="1">
      <c r="E349" s="83"/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  <c r="R349" s="83"/>
      <c r="S349" s="83"/>
      <c r="T349" s="83"/>
      <c r="U349" s="83"/>
      <c r="V349" s="83"/>
      <c r="W349" s="83"/>
      <c r="X349" s="83"/>
      <c r="Y349" s="83"/>
      <c r="Z349" s="83"/>
      <c r="AA349" s="83"/>
      <c r="AB349" s="83"/>
      <c r="AC349" s="83"/>
      <c r="AD349" s="83"/>
      <c r="AE349" s="44"/>
    </row>
    <row r="350" spans="5:31" ht="15.75" customHeight="1">
      <c r="E350" s="83"/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  <c r="R350" s="83"/>
      <c r="S350" s="83"/>
      <c r="T350" s="83"/>
      <c r="U350" s="83"/>
      <c r="V350" s="83"/>
      <c r="W350" s="83"/>
      <c r="X350" s="83"/>
      <c r="Y350" s="83"/>
      <c r="Z350" s="83"/>
      <c r="AA350" s="83"/>
      <c r="AB350" s="83"/>
      <c r="AC350" s="83"/>
      <c r="AD350" s="83"/>
      <c r="AE350" s="44"/>
    </row>
    <row r="351" spans="5:31" ht="15.75" customHeight="1"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  <c r="S351" s="83"/>
      <c r="T351" s="83"/>
      <c r="U351" s="83"/>
      <c r="V351" s="83"/>
      <c r="W351" s="83"/>
      <c r="X351" s="83"/>
      <c r="Y351" s="83"/>
      <c r="Z351" s="83"/>
      <c r="AA351" s="83"/>
      <c r="AB351" s="83"/>
      <c r="AC351" s="83"/>
      <c r="AD351" s="83"/>
      <c r="AE351" s="44"/>
    </row>
    <row r="352" spans="5:31" ht="15.75" customHeight="1"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83"/>
      <c r="V352" s="83"/>
      <c r="W352" s="83"/>
      <c r="X352" s="83"/>
      <c r="Y352" s="83"/>
      <c r="Z352" s="83"/>
      <c r="AA352" s="83"/>
      <c r="AB352" s="83"/>
      <c r="AC352" s="83"/>
      <c r="AD352" s="83"/>
      <c r="AE352" s="44"/>
    </row>
    <row r="353" spans="5:31" ht="15.75" customHeight="1">
      <c r="E353" s="83"/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  <c r="R353" s="83"/>
      <c r="S353" s="83"/>
      <c r="T353" s="83"/>
      <c r="U353" s="83"/>
      <c r="V353" s="83"/>
      <c r="W353" s="83"/>
      <c r="X353" s="83"/>
      <c r="Y353" s="83"/>
      <c r="Z353" s="83"/>
      <c r="AA353" s="83"/>
      <c r="AB353" s="83"/>
      <c r="AC353" s="83"/>
      <c r="AD353" s="83"/>
      <c r="AE353" s="44"/>
    </row>
    <row r="354" spans="5:31" ht="15.75" customHeight="1">
      <c r="E354" s="83"/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  <c r="R354" s="83"/>
      <c r="S354" s="83"/>
      <c r="T354" s="83"/>
      <c r="U354" s="83"/>
      <c r="V354" s="83"/>
      <c r="W354" s="83"/>
      <c r="X354" s="83"/>
      <c r="Y354" s="83"/>
      <c r="Z354" s="83"/>
      <c r="AA354" s="83"/>
      <c r="AB354" s="83"/>
      <c r="AC354" s="83"/>
      <c r="AD354" s="83"/>
      <c r="AE354" s="44"/>
    </row>
    <row r="355" spans="5:31" ht="15.75" customHeight="1"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  <c r="S355" s="83"/>
      <c r="T355" s="83"/>
      <c r="U355" s="83"/>
      <c r="V355" s="83"/>
      <c r="W355" s="83"/>
      <c r="X355" s="83"/>
      <c r="Y355" s="83"/>
      <c r="Z355" s="83"/>
      <c r="AA355" s="83"/>
      <c r="AB355" s="83"/>
      <c r="AC355" s="83"/>
      <c r="AD355" s="83"/>
      <c r="AE355" s="44"/>
    </row>
    <row r="356" spans="5:31" ht="15.75" customHeight="1"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  <c r="S356" s="83"/>
      <c r="T356" s="83"/>
      <c r="U356" s="83"/>
      <c r="V356" s="83"/>
      <c r="W356" s="83"/>
      <c r="X356" s="83"/>
      <c r="Y356" s="83"/>
      <c r="Z356" s="83"/>
      <c r="AA356" s="83"/>
      <c r="AB356" s="83"/>
      <c r="AC356" s="83"/>
      <c r="AD356" s="83"/>
      <c r="AE356" s="44"/>
    </row>
    <row r="357" spans="5:31" ht="15.75" customHeight="1">
      <c r="E357" s="83"/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  <c r="R357" s="83"/>
      <c r="S357" s="83"/>
      <c r="T357" s="83"/>
      <c r="U357" s="83"/>
      <c r="V357" s="83"/>
      <c r="W357" s="83"/>
      <c r="X357" s="83"/>
      <c r="Y357" s="83"/>
      <c r="Z357" s="83"/>
      <c r="AA357" s="83"/>
      <c r="AB357" s="83"/>
      <c r="AC357" s="83"/>
      <c r="AD357" s="83"/>
      <c r="AE357" s="44"/>
    </row>
    <row r="358" spans="5:31" ht="15.75" customHeight="1">
      <c r="E358" s="83"/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  <c r="R358" s="83"/>
      <c r="S358" s="83"/>
      <c r="T358" s="83"/>
      <c r="U358" s="83"/>
      <c r="V358" s="83"/>
      <c r="W358" s="83"/>
      <c r="X358" s="83"/>
      <c r="Y358" s="83"/>
      <c r="Z358" s="83"/>
      <c r="AA358" s="83"/>
      <c r="AB358" s="83"/>
      <c r="AC358" s="83"/>
      <c r="AD358" s="83"/>
      <c r="AE358" s="44"/>
    </row>
    <row r="359" spans="5:31" ht="15.75" customHeight="1"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  <c r="S359" s="83"/>
      <c r="T359" s="83"/>
      <c r="U359" s="83"/>
      <c r="V359" s="83"/>
      <c r="W359" s="83"/>
      <c r="X359" s="83"/>
      <c r="Y359" s="83"/>
      <c r="Z359" s="83"/>
      <c r="AA359" s="83"/>
      <c r="AB359" s="83"/>
      <c r="AC359" s="83"/>
      <c r="AD359" s="83"/>
      <c r="AE359" s="44"/>
    </row>
    <row r="360" spans="5:31" ht="15.75" customHeight="1"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  <c r="S360" s="83"/>
      <c r="T360" s="83"/>
      <c r="U360" s="83"/>
      <c r="V360" s="83"/>
      <c r="W360" s="83"/>
      <c r="X360" s="83"/>
      <c r="Y360" s="83"/>
      <c r="Z360" s="83"/>
      <c r="AA360" s="83"/>
      <c r="AB360" s="83"/>
      <c r="AC360" s="83"/>
      <c r="AD360" s="83"/>
      <c r="AE360" s="44"/>
    </row>
    <row r="361" spans="5:31" ht="15.75" customHeight="1"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  <c r="S361" s="83"/>
      <c r="T361" s="83"/>
      <c r="U361" s="83"/>
      <c r="V361" s="83"/>
      <c r="W361" s="83"/>
      <c r="X361" s="83"/>
      <c r="Y361" s="83"/>
      <c r="Z361" s="83"/>
      <c r="AA361" s="83"/>
      <c r="AB361" s="83"/>
      <c r="AC361" s="83"/>
      <c r="AD361" s="83"/>
      <c r="AE361" s="44"/>
    </row>
    <row r="362" spans="5:31" ht="15.75" customHeight="1">
      <c r="E362" s="83"/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  <c r="R362" s="83"/>
      <c r="S362" s="83"/>
      <c r="T362" s="83"/>
      <c r="U362" s="83"/>
      <c r="V362" s="83"/>
      <c r="W362" s="83"/>
      <c r="X362" s="83"/>
      <c r="Y362" s="83"/>
      <c r="Z362" s="83"/>
      <c r="AA362" s="83"/>
      <c r="AB362" s="83"/>
      <c r="AC362" s="83"/>
      <c r="AD362" s="83"/>
      <c r="AE362" s="44"/>
    </row>
    <row r="363" spans="5:31" ht="15.75" customHeight="1"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  <c r="S363" s="83"/>
      <c r="T363" s="83"/>
      <c r="U363" s="83"/>
      <c r="V363" s="83"/>
      <c r="W363" s="83"/>
      <c r="X363" s="83"/>
      <c r="Y363" s="83"/>
      <c r="Z363" s="83"/>
      <c r="AA363" s="83"/>
      <c r="AB363" s="83"/>
      <c r="AC363" s="83"/>
      <c r="AD363" s="83"/>
      <c r="AE363" s="44"/>
    </row>
    <row r="364" spans="5:31" ht="15.75" customHeight="1"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  <c r="S364" s="83"/>
      <c r="T364" s="83"/>
      <c r="U364" s="83"/>
      <c r="V364" s="83"/>
      <c r="W364" s="83"/>
      <c r="X364" s="83"/>
      <c r="Y364" s="83"/>
      <c r="Z364" s="83"/>
      <c r="AA364" s="83"/>
      <c r="AB364" s="83"/>
      <c r="AC364" s="83"/>
      <c r="AD364" s="83"/>
      <c r="AE364" s="44"/>
    </row>
    <row r="365" spans="5:31" ht="15.75" customHeight="1"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  <c r="S365" s="83"/>
      <c r="T365" s="83"/>
      <c r="U365" s="83"/>
      <c r="V365" s="83"/>
      <c r="W365" s="83"/>
      <c r="X365" s="83"/>
      <c r="Y365" s="83"/>
      <c r="Z365" s="83"/>
      <c r="AA365" s="83"/>
      <c r="AB365" s="83"/>
      <c r="AC365" s="83"/>
      <c r="AD365" s="83"/>
      <c r="AE365" s="44"/>
    </row>
    <row r="366" spans="5:31" ht="15.75" customHeight="1">
      <c r="E366" s="83"/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  <c r="S366" s="83"/>
      <c r="T366" s="83"/>
      <c r="U366" s="83"/>
      <c r="V366" s="83"/>
      <c r="W366" s="83"/>
      <c r="X366" s="83"/>
      <c r="Y366" s="83"/>
      <c r="Z366" s="83"/>
      <c r="AA366" s="83"/>
      <c r="AB366" s="83"/>
      <c r="AC366" s="83"/>
      <c r="AD366" s="83"/>
      <c r="AE366" s="44"/>
    </row>
    <row r="367" spans="5:31" ht="15.75" customHeight="1">
      <c r="E367" s="83"/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  <c r="S367" s="83"/>
      <c r="T367" s="83"/>
      <c r="U367" s="83"/>
      <c r="V367" s="83"/>
      <c r="W367" s="83"/>
      <c r="X367" s="83"/>
      <c r="Y367" s="83"/>
      <c r="Z367" s="83"/>
      <c r="AA367" s="83"/>
      <c r="AB367" s="83"/>
      <c r="AC367" s="83"/>
      <c r="AD367" s="83"/>
      <c r="AE367" s="44"/>
    </row>
    <row r="368" spans="5:31" ht="15.75" customHeight="1">
      <c r="E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  <c r="S368" s="83"/>
      <c r="T368" s="83"/>
      <c r="U368" s="83"/>
      <c r="V368" s="83"/>
      <c r="W368" s="83"/>
      <c r="X368" s="83"/>
      <c r="Y368" s="83"/>
      <c r="Z368" s="83"/>
      <c r="AA368" s="83"/>
      <c r="AB368" s="83"/>
      <c r="AC368" s="83"/>
      <c r="AD368" s="83"/>
      <c r="AE368" s="44"/>
    </row>
    <row r="369" spans="5:31" ht="15.75" customHeight="1">
      <c r="E369" s="83"/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  <c r="R369" s="83"/>
      <c r="S369" s="83"/>
      <c r="T369" s="83"/>
      <c r="U369" s="83"/>
      <c r="V369" s="83"/>
      <c r="W369" s="83"/>
      <c r="X369" s="83"/>
      <c r="Y369" s="83"/>
      <c r="Z369" s="83"/>
      <c r="AA369" s="83"/>
      <c r="AB369" s="83"/>
      <c r="AC369" s="83"/>
      <c r="AD369" s="83"/>
      <c r="AE369" s="44"/>
    </row>
    <row r="370" spans="5:31" ht="15.75" customHeight="1">
      <c r="E370" s="83"/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  <c r="R370" s="83"/>
      <c r="S370" s="83"/>
      <c r="T370" s="83"/>
      <c r="U370" s="83"/>
      <c r="V370" s="83"/>
      <c r="W370" s="83"/>
      <c r="X370" s="83"/>
      <c r="Y370" s="83"/>
      <c r="Z370" s="83"/>
      <c r="AA370" s="83"/>
      <c r="AB370" s="83"/>
      <c r="AC370" s="83"/>
      <c r="AD370" s="83"/>
      <c r="AE370" s="44"/>
    </row>
    <row r="371" spans="5:31" ht="15.75" customHeight="1">
      <c r="E371" s="83"/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  <c r="R371" s="83"/>
      <c r="S371" s="83"/>
      <c r="T371" s="83"/>
      <c r="U371" s="83"/>
      <c r="V371" s="83"/>
      <c r="W371" s="83"/>
      <c r="X371" s="83"/>
      <c r="Y371" s="83"/>
      <c r="Z371" s="83"/>
      <c r="AA371" s="83"/>
      <c r="AB371" s="83"/>
      <c r="AC371" s="83"/>
      <c r="AD371" s="83"/>
      <c r="AE371" s="44"/>
    </row>
    <row r="372" spans="5:31" ht="15.75" customHeight="1"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  <c r="S372" s="83"/>
      <c r="T372" s="83"/>
      <c r="U372" s="83"/>
      <c r="V372" s="83"/>
      <c r="W372" s="83"/>
      <c r="X372" s="83"/>
      <c r="Y372" s="83"/>
      <c r="Z372" s="83"/>
      <c r="AA372" s="83"/>
      <c r="AB372" s="83"/>
      <c r="AC372" s="83"/>
      <c r="AD372" s="83"/>
      <c r="AE372" s="44"/>
    </row>
    <row r="373" spans="5:31" ht="15.75" customHeight="1"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  <c r="S373" s="83"/>
      <c r="T373" s="83"/>
      <c r="U373" s="83"/>
      <c r="V373" s="83"/>
      <c r="W373" s="83"/>
      <c r="X373" s="83"/>
      <c r="Y373" s="83"/>
      <c r="Z373" s="83"/>
      <c r="AA373" s="83"/>
      <c r="AB373" s="83"/>
      <c r="AC373" s="83"/>
      <c r="AD373" s="83"/>
      <c r="AE373" s="44"/>
    </row>
    <row r="374" spans="5:31" ht="15.75" customHeight="1">
      <c r="E374" s="83"/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  <c r="R374" s="83"/>
      <c r="S374" s="83"/>
      <c r="T374" s="83"/>
      <c r="U374" s="83"/>
      <c r="V374" s="83"/>
      <c r="W374" s="83"/>
      <c r="X374" s="83"/>
      <c r="Y374" s="83"/>
      <c r="Z374" s="83"/>
      <c r="AA374" s="83"/>
      <c r="AB374" s="83"/>
      <c r="AC374" s="83"/>
      <c r="AD374" s="83"/>
      <c r="AE374" s="44"/>
    </row>
    <row r="375" spans="5:31" ht="15.75" customHeight="1">
      <c r="E375" s="83"/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  <c r="R375" s="83"/>
      <c r="S375" s="83"/>
      <c r="T375" s="83"/>
      <c r="U375" s="83"/>
      <c r="V375" s="83"/>
      <c r="W375" s="83"/>
      <c r="X375" s="83"/>
      <c r="Y375" s="83"/>
      <c r="Z375" s="83"/>
      <c r="AA375" s="83"/>
      <c r="AB375" s="83"/>
      <c r="AC375" s="83"/>
      <c r="AD375" s="83"/>
      <c r="AE375" s="44"/>
    </row>
    <row r="376" spans="5:31" ht="15.75" customHeight="1"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  <c r="S376" s="83"/>
      <c r="T376" s="83"/>
      <c r="U376" s="83"/>
      <c r="V376" s="83"/>
      <c r="W376" s="83"/>
      <c r="X376" s="83"/>
      <c r="Y376" s="83"/>
      <c r="Z376" s="83"/>
      <c r="AA376" s="83"/>
      <c r="AB376" s="83"/>
      <c r="AC376" s="83"/>
      <c r="AD376" s="83"/>
      <c r="AE376" s="44"/>
    </row>
    <row r="377" spans="5:31" ht="15.75" customHeight="1"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  <c r="R377" s="83"/>
      <c r="S377" s="83"/>
      <c r="T377" s="83"/>
      <c r="U377" s="83"/>
      <c r="V377" s="83"/>
      <c r="W377" s="83"/>
      <c r="X377" s="83"/>
      <c r="Y377" s="83"/>
      <c r="Z377" s="83"/>
      <c r="AA377" s="83"/>
      <c r="AB377" s="83"/>
      <c r="AC377" s="83"/>
      <c r="AD377" s="83"/>
      <c r="AE377" s="44"/>
    </row>
    <row r="378" spans="5:31" ht="15.75" customHeight="1">
      <c r="E378" s="83"/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  <c r="R378" s="83"/>
      <c r="S378" s="83"/>
      <c r="T378" s="83"/>
      <c r="U378" s="83"/>
      <c r="V378" s="83"/>
      <c r="W378" s="83"/>
      <c r="X378" s="83"/>
      <c r="Y378" s="83"/>
      <c r="Z378" s="83"/>
      <c r="AA378" s="83"/>
      <c r="AB378" s="83"/>
      <c r="AC378" s="83"/>
      <c r="AD378" s="83"/>
      <c r="AE378" s="44"/>
    </row>
    <row r="379" spans="5:31" ht="15.75" customHeight="1">
      <c r="E379" s="83"/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  <c r="R379" s="83"/>
      <c r="S379" s="83"/>
      <c r="T379" s="83"/>
      <c r="U379" s="83"/>
      <c r="V379" s="83"/>
      <c r="W379" s="83"/>
      <c r="X379" s="83"/>
      <c r="Y379" s="83"/>
      <c r="Z379" s="83"/>
      <c r="AA379" s="83"/>
      <c r="AB379" s="83"/>
      <c r="AC379" s="83"/>
      <c r="AD379" s="83"/>
      <c r="AE379" s="44"/>
    </row>
    <row r="380" spans="5:31" ht="15.75" customHeight="1">
      <c r="E380" s="83"/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  <c r="R380" s="83"/>
      <c r="S380" s="83"/>
      <c r="T380" s="83"/>
      <c r="U380" s="83"/>
      <c r="V380" s="83"/>
      <c r="W380" s="83"/>
      <c r="X380" s="83"/>
      <c r="Y380" s="83"/>
      <c r="Z380" s="83"/>
      <c r="AA380" s="83"/>
      <c r="AB380" s="83"/>
      <c r="AC380" s="83"/>
      <c r="AD380" s="83"/>
      <c r="AE380" s="44"/>
    </row>
    <row r="381" spans="5:31" ht="15.75" customHeight="1">
      <c r="E381" s="83"/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  <c r="R381" s="83"/>
      <c r="S381" s="83"/>
      <c r="T381" s="83"/>
      <c r="U381" s="83"/>
      <c r="V381" s="83"/>
      <c r="W381" s="83"/>
      <c r="X381" s="83"/>
      <c r="Y381" s="83"/>
      <c r="Z381" s="83"/>
      <c r="AA381" s="83"/>
      <c r="AB381" s="83"/>
      <c r="AC381" s="83"/>
      <c r="AD381" s="83"/>
      <c r="AE381" s="44"/>
    </row>
    <row r="382" spans="5:31" ht="15.75" customHeight="1"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  <c r="Z382" s="83"/>
      <c r="AA382" s="83"/>
      <c r="AB382" s="83"/>
      <c r="AC382" s="83"/>
      <c r="AD382" s="83"/>
      <c r="AE382" s="44"/>
    </row>
    <row r="383" spans="5:31" ht="15.75" customHeight="1">
      <c r="E383" s="83"/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  <c r="R383" s="83"/>
      <c r="S383" s="83"/>
      <c r="T383" s="83"/>
      <c r="U383" s="83"/>
      <c r="V383" s="83"/>
      <c r="W383" s="83"/>
      <c r="X383" s="83"/>
      <c r="Y383" s="83"/>
      <c r="Z383" s="83"/>
      <c r="AA383" s="83"/>
      <c r="AB383" s="83"/>
      <c r="AC383" s="83"/>
      <c r="AD383" s="83"/>
      <c r="AE383" s="44"/>
    </row>
    <row r="384" spans="5:31" ht="15.75" customHeight="1">
      <c r="E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  <c r="S384" s="83"/>
      <c r="T384" s="83"/>
      <c r="U384" s="83"/>
      <c r="V384" s="83"/>
      <c r="W384" s="83"/>
      <c r="X384" s="83"/>
      <c r="Y384" s="83"/>
      <c r="Z384" s="83"/>
      <c r="AA384" s="83"/>
      <c r="AB384" s="83"/>
      <c r="AC384" s="83"/>
      <c r="AD384" s="83"/>
      <c r="AE384" s="44"/>
    </row>
    <row r="385" spans="5:31" ht="15.75" customHeight="1">
      <c r="E385" s="83"/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  <c r="R385" s="83"/>
      <c r="S385" s="83"/>
      <c r="T385" s="83"/>
      <c r="U385" s="83"/>
      <c r="V385" s="83"/>
      <c r="W385" s="83"/>
      <c r="X385" s="83"/>
      <c r="Y385" s="83"/>
      <c r="Z385" s="83"/>
      <c r="AA385" s="83"/>
      <c r="AB385" s="83"/>
      <c r="AC385" s="83"/>
      <c r="AD385" s="83"/>
      <c r="AE385" s="44"/>
    </row>
    <row r="386" spans="5:31" ht="15.75" customHeight="1">
      <c r="E386" s="83"/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  <c r="R386" s="83"/>
      <c r="S386" s="83"/>
      <c r="T386" s="83"/>
      <c r="U386" s="83"/>
      <c r="V386" s="83"/>
      <c r="W386" s="83"/>
      <c r="X386" s="83"/>
      <c r="Y386" s="83"/>
      <c r="Z386" s="83"/>
      <c r="AA386" s="83"/>
      <c r="AB386" s="83"/>
      <c r="AC386" s="83"/>
      <c r="AD386" s="83"/>
      <c r="AE386" s="44"/>
    </row>
    <row r="387" spans="5:31" ht="15.75" customHeight="1">
      <c r="E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  <c r="S387" s="83"/>
      <c r="T387" s="83"/>
      <c r="U387" s="83"/>
      <c r="V387" s="83"/>
      <c r="W387" s="83"/>
      <c r="X387" s="83"/>
      <c r="Y387" s="83"/>
      <c r="Z387" s="83"/>
      <c r="AA387" s="83"/>
      <c r="AB387" s="83"/>
      <c r="AC387" s="83"/>
      <c r="AD387" s="83"/>
      <c r="AE387" s="44"/>
    </row>
    <row r="388" spans="5:31" ht="15.75" customHeight="1">
      <c r="E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  <c r="S388" s="83"/>
      <c r="T388" s="83"/>
      <c r="U388" s="83"/>
      <c r="V388" s="83"/>
      <c r="W388" s="83"/>
      <c r="X388" s="83"/>
      <c r="Y388" s="83"/>
      <c r="Z388" s="83"/>
      <c r="AA388" s="83"/>
      <c r="AB388" s="83"/>
      <c r="AC388" s="83"/>
      <c r="AD388" s="83"/>
      <c r="AE388" s="44"/>
    </row>
    <row r="389" spans="5:31" ht="15.75" customHeight="1">
      <c r="E389" s="83"/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  <c r="R389" s="83"/>
      <c r="S389" s="83"/>
      <c r="T389" s="83"/>
      <c r="U389" s="83"/>
      <c r="V389" s="83"/>
      <c r="W389" s="83"/>
      <c r="X389" s="83"/>
      <c r="Y389" s="83"/>
      <c r="Z389" s="83"/>
      <c r="AA389" s="83"/>
      <c r="AB389" s="83"/>
      <c r="AC389" s="83"/>
      <c r="AD389" s="83"/>
      <c r="AE389" s="44"/>
    </row>
    <row r="390" spans="5:31" ht="15.75" customHeight="1">
      <c r="E390" s="83"/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  <c r="R390" s="83"/>
      <c r="S390" s="83"/>
      <c r="T390" s="83"/>
      <c r="U390" s="83"/>
      <c r="V390" s="83"/>
      <c r="W390" s="83"/>
      <c r="X390" s="83"/>
      <c r="Y390" s="83"/>
      <c r="Z390" s="83"/>
      <c r="AA390" s="83"/>
      <c r="AB390" s="83"/>
      <c r="AC390" s="83"/>
      <c r="AD390" s="83"/>
      <c r="AE390" s="44"/>
    </row>
    <row r="391" spans="5:31" ht="15.75" customHeight="1"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  <c r="S391" s="83"/>
      <c r="T391" s="83"/>
      <c r="U391" s="83"/>
      <c r="V391" s="83"/>
      <c r="W391" s="83"/>
      <c r="X391" s="83"/>
      <c r="Y391" s="83"/>
      <c r="Z391" s="83"/>
      <c r="AA391" s="83"/>
      <c r="AB391" s="83"/>
      <c r="AC391" s="83"/>
      <c r="AD391" s="83"/>
      <c r="AE391" s="44"/>
    </row>
    <row r="392" spans="5:31" ht="15.75" customHeight="1">
      <c r="E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  <c r="S392" s="83"/>
      <c r="T392" s="83"/>
      <c r="U392" s="83"/>
      <c r="V392" s="83"/>
      <c r="W392" s="83"/>
      <c r="X392" s="83"/>
      <c r="Y392" s="83"/>
      <c r="Z392" s="83"/>
      <c r="AA392" s="83"/>
      <c r="AB392" s="83"/>
      <c r="AC392" s="83"/>
      <c r="AD392" s="83"/>
      <c r="AE392" s="44"/>
    </row>
    <row r="393" spans="5:31" ht="15.75" customHeight="1">
      <c r="E393" s="83"/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  <c r="R393" s="83"/>
      <c r="S393" s="83"/>
      <c r="T393" s="83"/>
      <c r="U393" s="83"/>
      <c r="V393" s="83"/>
      <c r="W393" s="83"/>
      <c r="X393" s="83"/>
      <c r="Y393" s="83"/>
      <c r="Z393" s="83"/>
      <c r="AA393" s="83"/>
      <c r="AB393" s="83"/>
      <c r="AC393" s="83"/>
      <c r="AD393" s="83"/>
      <c r="AE393" s="44"/>
    </row>
    <row r="394" spans="5:31" ht="15.75" customHeight="1">
      <c r="E394" s="83"/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  <c r="R394" s="83"/>
      <c r="S394" s="83"/>
      <c r="T394" s="83"/>
      <c r="U394" s="83"/>
      <c r="V394" s="83"/>
      <c r="W394" s="83"/>
      <c r="X394" s="83"/>
      <c r="Y394" s="83"/>
      <c r="Z394" s="83"/>
      <c r="AA394" s="83"/>
      <c r="AB394" s="83"/>
      <c r="AC394" s="83"/>
      <c r="AD394" s="83"/>
      <c r="AE394" s="44"/>
    </row>
    <row r="395" spans="5:31" ht="15.75" customHeight="1">
      <c r="E395" s="83"/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  <c r="R395" s="83"/>
      <c r="S395" s="83"/>
      <c r="T395" s="83"/>
      <c r="U395" s="83"/>
      <c r="V395" s="83"/>
      <c r="W395" s="83"/>
      <c r="X395" s="83"/>
      <c r="Y395" s="83"/>
      <c r="Z395" s="83"/>
      <c r="AA395" s="83"/>
      <c r="AB395" s="83"/>
      <c r="AC395" s="83"/>
      <c r="AD395" s="83"/>
      <c r="AE395" s="44"/>
    </row>
    <row r="396" spans="5:31" ht="15.75" customHeight="1">
      <c r="E396" s="83"/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  <c r="R396" s="83"/>
      <c r="S396" s="83"/>
      <c r="T396" s="83"/>
      <c r="U396" s="83"/>
      <c r="V396" s="83"/>
      <c r="W396" s="83"/>
      <c r="X396" s="83"/>
      <c r="Y396" s="83"/>
      <c r="Z396" s="83"/>
      <c r="AA396" s="83"/>
      <c r="AB396" s="83"/>
      <c r="AC396" s="83"/>
      <c r="AD396" s="83"/>
      <c r="AE396" s="44"/>
    </row>
    <row r="397" spans="5:31" ht="15.75" customHeight="1">
      <c r="E397" s="83"/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  <c r="R397" s="83"/>
      <c r="S397" s="83"/>
      <c r="T397" s="83"/>
      <c r="U397" s="83"/>
      <c r="V397" s="83"/>
      <c r="W397" s="83"/>
      <c r="X397" s="83"/>
      <c r="Y397" s="83"/>
      <c r="Z397" s="83"/>
      <c r="AA397" s="83"/>
      <c r="AB397" s="83"/>
      <c r="AC397" s="83"/>
      <c r="AD397" s="83"/>
      <c r="AE397" s="44"/>
    </row>
    <row r="398" spans="5:31" ht="15.75" customHeight="1">
      <c r="E398" s="83"/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  <c r="R398" s="83"/>
      <c r="S398" s="83"/>
      <c r="T398" s="83"/>
      <c r="U398" s="83"/>
      <c r="V398" s="83"/>
      <c r="W398" s="83"/>
      <c r="X398" s="83"/>
      <c r="Y398" s="83"/>
      <c r="Z398" s="83"/>
      <c r="AA398" s="83"/>
      <c r="AB398" s="83"/>
      <c r="AC398" s="83"/>
      <c r="AD398" s="83"/>
      <c r="AE398" s="44"/>
    </row>
    <row r="399" spans="5:31" ht="15.75" customHeight="1">
      <c r="E399" s="83"/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  <c r="R399" s="83"/>
      <c r="S399" s="83"/>
      <c r="T399" s="83"/>
      <c r="U399" s="83"/>
      <c r="V399" s="83"/>
      <c r="W399" s="83"/>
      <c r="X399" s="83"/>
      <c r="Y399" s="83"/>
      <c r="Z399" s="83"/>
      <c r="AA399" s="83"/>
      <c r="AB399" s="83"/>
      <c r="AC399" s="83"/>
      <c r="AD399" s="83"/>
      <c r="AE399" s="44"/>
    </row>
    <row r="400" spans="5:31" ht="15.75" customHeight="1"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  <c r="R400" s="83"/>
      <c r="S400" s="83"/>
      <c r="T400" s="83"/>
      <c r="U400" s="83"/>
      <c r="V400" s="83"/>
      <c r="W400" s="83"/>
      <c r="X400" s="83"/>
      <c r="Y400" s="83"/>
      <c r="Z400" s="83"/>
      <c r="AA400" s="83"/>
      <c r="AB400" s="83"/>
      <c r="AC400" s="83"/>
      <c r="AD400" s="83"/>
      <c r="AE400" s="44"/>
    </row>
    <row r="401" spans="5:31" ht="15.75" customHeight="1"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  <c r="R401" s="83"/>
      <c r="S401" s="83"/>
      <c r="T401" s="83"/>
      <c r="U401" s="83"/>
      <c r="V401" s="83"/>
      <c r="W401" s="83"/>
      <c r="X401" s="83"/>
      <c r="Y401" s="83"/>
      <c r="Z401" s="83"/>
      <c r="AA401" s="83"/>
      <c r="AB401" s="83"/>
      <c r="AC401" s="83"/>
      <c r="AD401" s="83"/>
      <c r="AE401" s="44"/>
    </row>
    <row r="402" spans="5:31" ht="15.75" customHeight="1">
      <c r="E402" s="83"/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  <c r="R402" s="83"/>
      <c r="S402" s="83"/>
      <c r="T402" s="83"/>
      <c r="U402" s="83"/>
      <c r="V402" s="83"/>
      <c r="W402" s="83"/>
      <c r="X402" s="83"/>
      <c r="Y402" s="83"/>
      <c r="Z402" s="83"/>
      <c r="AA402" s="83"/>
      <c r="AB402" s="83"/>
      <c r="AC402" s="83"/>
      <c r="AD402" s="83"/>
      <c r="AE402" s="44"/>
    </row>
    <row r="403" spans="5:31" ht="15.75" customHeight="1">
      <c r="E403" s="83"/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  <c r="R403" s="83"/>
      <c r="S403" s="83"/>
      <c r="T403" s="83"/>
      <c r="U403" s="83"/>
      <c r="V403" s="83"/>
      <c r="W403" s="83"/>
      <c r="X403" s="83"/>
      <c r="Y403" s="83"/>
      <c r="Z403" s="83"/>
      <c r="AA403" s="83"/>
      <c r="AB403" s="83"/>
      <c r="AC403" s="83"/>
      <c r="AD403" s="83"/>
      <c r="AE403" s="44"/>
    </row>
    <row r="404" spans="5:31" ht="15.75" customHeight="1">
      <c r="E404" s="83"/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  <c r="R404" s="83"/>
      <c r="S404" s="83"/>
      <c r="T404" s="83"/>
      <c r="U404" s="83"/>
      <c r="V404" s="83"/>
      <c r="W404" s="83"/>
      <c r="X404" s="83"/>
      <c r="Y404" s="83"/>
      <c r="Z404" s="83"/>
      <c r="AA404" s="83"/>
      <c r="AB404" s="83"/>
      <c r="AC404" s="83"/>
      <c r="AD404" s="83"/>
      <c r="AE404" s="44"/>
    </row>
    <row r="405" spans="5:31" ht="15.75" customHeight="1">
      <c r="E405" s="83"/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  <c r="R405" s="83"/>
      <c r="S405" s="83"/>
      <c r="T405" s="83"/>
      <c r="U405" s="83"/>
      <c r="V405" s="83"/>
      <c r="W405" s="83"/>
      <c r="X405" s="83"/>
      <c r="Y405" s="83"/>
      <c r="Z405" s="83"/>
      <c r="AA405" s="83"/>
      <c r="AB405" s="83"/>
      <c r="AC405" s="83"/>
      <c r="AD405" s="83"/>
      <c r="AE405" s="44"/>
    </row>
    <row r="406" spans="5:31" ht="15.75" customHeight="1">
      <c r="E406" s="83"/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  <c r="R406" s="83"/>
      <c r="S406" s="83"/>
      <c r="T406" s="83"/>
      <c r="U406" s="83"/>
      <c r="V406" s="83"/>
      <c r="W406" s="83"/>
      <c r="X406" s="83"/>
      <c r="Y406" s="83"/>
      <c r="Z406" s="83"/>
      <c r="AA406" s="83"/>
      <c r="AB406" s="83"/>
      <c r="AC406" s="83"/>
      <c r="AD406" s="83"/>
      <c r="AE406" s="44"/>
    </row>
    <row r="407" spans="5:31" ht="15.75" customHeight="1">
      <c r="E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  <c r="S407" s="83"/>
      <c r="T407" s="83"/>
      <c r="U407" s="83"/>
      <c r="V407" s="83"/>
      <c r="W407" s="83"/>
      <c r="X407" s="83"/>
      <c r="Y407" s="83"/>
      <c r="Z407" s="83"/>
      <c r="AA407" s="83"/>
      <c r="AB407" s="83"/>
      <c r="AC407" s="83"/>
      <c r="AD407" s="83"/>
      <c r="AE407" s="44"/>
    </row>
    <row r="408" spans="5:31" ht="15.75" customHeight="1"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  <c r="R408" s="83"/>
      <c r="S408" s="83"/>
      <c r="T408" s="83"/>
      <c r="U408" s="83"/>
      <c r="V408" s="83"/>
      <c r="W408" s="83"/>
      <c r="X408" s="83"/>
      <c r="Y408" s="83"/>
      <c r="Z408" s="83"/>
      <c r="AA408" s="83"/>
      <c r="AB408" s="83"/>
      <c r="AC408" s="83"/>
      <c r="AD408" s="83"/>
      <c r="AE408" s="44"/>
    </row>
    <row r="409" spans="5:31" ht="15.75" customHeight="1"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  <c r="R409" s="83"/>
      <c r="S409" s="83"/>
      <c r="T409" s="83"/>
      <c r="U409" s="83"/>
      <c r="V409" s="83"/>
      <c r="W409" s="83"/>
      <c r="X409" s="83"/>
      <c r="Y409" s="83"/>
      <c r="Z409" s="83"/>
      <c r="AA409" s="83"/>
      <c r="AB409" s="83"/>
      <c r="AC409" s="83"/>
      <c r="AD409" s="83"/>
      <c r="AE409" s="44"/>
    </row>
    <row r="410" spans="5:31" ht="15.75" customHeight="1"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  <c r="R410" s="83"/>
      <c r="S410" s="83"/>
      <c r="T410" s="83"/>
      <c r="U410" s="83"/>
      <c r="V410" s="83"/>
      <c r="W410" s="83"/>
      <c r="X410" s="83"/>
      <c r="Y410" s="83"/>
      <c r="Z410" s="83"/>
      <c r="AA410" s="83"/>
      <c r="AB410" s="83"/>
      <c r="AC410" s="83"/>
      <c r="AD410" s="83"/>
      <c r="AE410" s="44"/>
    </row>
    <row r="411" spans="5:31" ht="15.75" customHeight="1"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  <c r="S411" s="83"/>
      <c r="T411" s="83"/>
      <c r="U411" s="83"/>
      <c r="V411" s="83"/>
      <c r="W411" s="83"/>
      <c r="X411" s="83"/>
      <c r="Y411" s="83"/>
      <c r="Z411" s="83"/>
      <c r="AA411" s="83"/>
      <c r="AB411" s="83"/>
      <c r="AC411" s="83"/>
      <c r="AD411" s="83"/>
      <c r="AE411" s="44"/>
    </row>
    <row r="412" spans="5:31" ht="15.75" customHeight="1"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  <c r="R412" s="83"/>
      <c r="S412" s="83"/>
      <c r="T412" s="83"/>
      <c r="U412" s="83"/>
      <c r="V412" s="83"/>
      <c r="W412" s="83"/>
      <c r="X412" s="83"/>
      <c r="Y412" s="83"/>
      <c r="Z412" s="83"/>
      <c r="AA412" s="83"/>
      <c r="AB412" s="83"/>
      <c r="AC412" s="83"/>
      <c r="AD412" s="83"/>
      <c r="AE412" s="44"/>
    </row>
    <row r="413" spans="5:31" ht="15.75" customHeight="1"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  <c r="S413" s="83"/>
      <c r="T413" s="83"/>
      <c r="U413" s="83"/>
      <c r="V413" s="83"/>
      <c r="W413" s="83"/>
      <c r="X413" s="83"/>
      <c r="Y413" s="83"/>
      <c r="Z413" s="83"/>
      <c r="AA413" s="83"/>
      <c r="AB413" s="83"/>
      <c r="AC413" s="83"/>
      <c r="AD413" s="83"/>
      <c r="AE413" s="44"/>
    </row>
    <row r="414" spans="5:31" ht="15.75" customHeight="1">
      <c r="E414" s="83"/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  <c r="R414" s="83"/>
      <c r="S414" s="83"/>
      <c r="T414" s="83"/>
      <c r="U414" s="83"/>
      <c r="V414" s="83"/>
      <c r="W414" s="83"/>
      <c r="X414" s="83"/>
      <c r="Y414" s="83"/>
      <c r="Z414" s="83"/>
      <c r="AA414" s="83"/>
      <c r="AB414" s="83"/>
      <c r="AC414" s="83"/>
      <c r="AD414" s="83"/>
      <c r="AE414" s="44"/>
    </row>
    <row r="415" spans="5:31" ht="15.75" customHeight="1">
      <c r="E415" s="83"/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  <c r="R415" s="83"/>
      <c r="S415" s="83"/>
      <c r="T415" s="83"/>
      <c r="U415" s="83"/>
      <c r="V415" s="83"/>
      <c r="W415" s="83"/>
      <c r="X415" s="83"/>
      <c r="Y415" s="83"/>
      <c r="Z415" s="83"/>
      <c r="AA415" s="83"/>
      <c r="AB415" s="83"/>
      <c r="AC415" s="83"/>
      <c r="AD415" s="83"/>
      <c r="AE415" s="44"/>
    </row>
    <row r="416" spans="5:31" ht="15.75" customHeight="1"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  <c r="Z416" s="83"/>
      <c r="AA416" s="83"/>
      <c r="AB416" s="83"/>
      <c r="AC416" s="83"/>
      <c r="AD416" s="83"/>
      <c r="AE416" s="44"/>
    </row>
    <row r="417" spans="5:31" ht="15.75" customHeight="1">
      <c r="E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  <c r="R417" s="83"/>
      <c r="S417" s="83"/>
      <c r="T417" s="83"/>
      <c r="U417" s="83"/>
      <c r="V417" s="83"/>
      <c r="W417" s="83"/>
      <c r="X417" s="83"/>
      <c r="Y417" s="83"/>
      <c r="Z417" s="83"/>
      <c r="AA417" s="83"/>
      <c r="AB417" s="83"/>
      <c r="AC417" s="83"/>
      <c r="AD417" s="83"/>
      <c r="AE417" s="44"/>
    </row>
    <row r="418" spans="5:31" ht="15.75" customHeight="1">
      <c r="E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  <c r="R418" s="83"/>
      <c r="S418" s="83"/>
      <c r="T418" s="83"/>
      <c r="U418" s="83"/>
      <c r="V418" s="83"/>
      <c r="W418" s="83"/>
      <c r="X418" s="83"/>
      <c r="Y418" s="83"/>
      <c r="Z418" s="83"/>
      <c r="AA418" s="83"/>
      <c r="AB418" s="83"/>
      <c r="AC418" s="83"/>
      <c r="AD418" s="83"/>
      <c r="AE418" s="44"/>
    </row>
    <row r="419" spans="5:31" ht="15.75" customHeight="1">
      <c r="E419" s="83"/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  <c r="R419" s="83"/>
      <c r="S419" s="83"/>
      <c r="T419" s="83"/>
      <c r="U419" s="83"/>
      <c r="V419" s="83"/>
      <c r="W419" s="83"/>
      <c r="X419" s="83"/>
      <c r="Y419" s="83"/>
      <c r="Z419" s="83"/>
      <c r="AA419" s="83"/>
      <c r="AB419" s="83"/>
      <c r="AC419" s="83"/>
      <c r="AD419" s="83"/>
      <c r="AE419" s="44"/>
    </row>
    <row r="420" spans="5:31" ht="15.75" customHeight="1">
      <c r="E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  <c r="S420" s="83"/>
      <c r="T420" s="83"/>
      <c r="U420" s="83"/>
      <c r="V420" s="83"/>
      <c r="W420" s="83"/>
      <c r="X420" s="83"/>
      <c r="Y420" s="83"/>
      <c r="Z420" s="83"/>
      <c r="AA420" s="83"/>
      <c r="AB420" s="83"/>
      <c r="AC420" s="83"/>
      <c r="AD420" s="83"/>
      <c r="AE420" s="44"/>
    </row>
    <row r="421" spans="5:31" ht="15.75" customHeight="1">
      <c r="E421" s="83"/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44"/>
    </row>
    <row r="422" spans="5:31" ht="15.75" customHeight="1">
      <c r="E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  <c r="S422" s="83"/>
      <c r="T422" s="83"/>
      <c r="U422" s="83"/>
      <c r="V422" s="83"/>
      <c r="W422" s="83"/>
      <c r="X422" s="83"/>
      <c r="Y422" s="83"/>
      <c r="Z422" s="83"/>
      <c r="AA422" s="83"/>
      <c r="AB422" s="83"/>
      <c r="AC422" s="83"/>
      <c r="AD422" s="83"/>
      <c r="AE422" s="44"/>
    </row>
    <row r="423" spans="5:31" ht="15.75" customHeight="1">
      <c r="E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  <c r="S423" s="83"/>
      <c r="T423" s="83"/>
      <c r="U423" s="83"/>
      <c r="V423" s="83"/>
      <c r="W423" s="83"/>
      <c r="X423" s="83"/>
      <c r="Y423" s="83"/>
      <c r="Z423" s="83"/>
      <c r="AA423" s="83"/>
      <c r="AB423" s="83"/>
      <c r="AC423" s="83"/>
      <c r="AD423" s="83"/>
      <c r="AE423" s="44"/>
    </row>
    <row r="424" spans="5:31" ht="15.75" customHeight="1">
      <c r="E424" s="83"/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  <c r="R424" s="83"/>
      <c r="S424" s="83"/>
      <c r="T424" s="83"/>
      <c r="U424" s="83"/>
      <c r="V424" s="83"/>
      <c r="W424" s="83"/>
      <c r="X424" s="83"/>
      <c r="Y424" s="83"/>
      <c r="Z424" s="83"/>
      <c r="AA424" s="83"/>
      <c r="AB424" s="83"/>
      <c r="AC424" s="83"/>
      <c r="AD424" s="83"/>
      <c r="AE424" s="44"/>
    </row>
    <row r="425" spans="5:31" ht="15.75" customHeight="1">
      <c r="E425" s="83"/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  <c r="R425" s="83"/>
      <c r="S425" s="83"/>
      <c r="T425" s="83"/>
      <c r="U425" s="83"/>
      <c r="V425" s="83"/>
      <c r="W425" s="83"/>
      <c r="X425" s="83"/>
      <c r="Y425" s="83"/>
      <c r="Z425" s="83"/>
      <c r="AA425" s="83"/>
      <c r="AB425" s="83"/>
      <c r="AC425" s="83"/>
      <c r="AD425" s="83"/>
      <c r="AE425" s="44"/>
    </row>
    <row r="426" spans="5:31" ht="15.75" customHeight="1">
      <c r="E426" s="83"/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  <c r="R426" s="83"/>
      <c r="S426" s="83"/>
      <c r="T426" s="83"/>
      <c r="U426" s="83"/>
      <c r="V426" s="83"/>
      <c r="W426" s="83"/>
      <c r="X426" s="83"/>
      <c r="Y426" s="83"/>
      <c r="Z426" s="83"/>
      <c r="AA426" s="83"/>
      <c r="AB426" s="83"/>
      <c r="AC426" s="83"/>
      <c r="AD426" s="83"/>
      <c r="AE426" s="44"/>
    </row>
    <row r="427" spans="5:31" ht="15.75" customHeight="1">
      <c r="E427" s="83"/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  <c r="R427" s="83"/>
      <c r="S427" s="83"/>
      <c r="T427" s="83"/>
      <c r="U427" s="83"/>
      <c r="V427" s="83"/>
      <c r="W427" s="83"/>
      <c r="X427" s="83"/>
      <c r="Y427" s="83"/>
      <c r="Z427" s="83"/>
      <c r="AA427" s="83"/>
      <c r="AB427" s="83"/>
      <c r="AC427" s="83"/>
      <c r="AD427" s="83"/>
      <c r="AE427" s="44"/>
    </row>
    <row r="428" spans="5:31" ht="15.75" customHeight="1">
      <c r="E428" s="83"/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  <c r="R428" s="83"/>
      <c r="S428" s="83"/>
      <c r="T428" s="83"/>
      <c r="U428" s="83"/>
      <c r="V428" s="83"/>
      <c r="W428" s="83"/>
      <c r="X428" s="83"/>
      <c r="Y428" s="83"/>
      <c r="Z428" s="83"/>
      <c r="AA428" s="83"/>
      <c r="AB428" s="83"/>
      <c r="AC428" s="83"/>
      <c r="AD428" s="83"/>
      <c r="AE428" s="44"/>
    </row>
    <row r="429" spans="5:31" ht="15.75" customHeight="1">
      <c r="E429" s="83"/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  <c r="R429" s="83"/>
      <c r="S429" s="83"/>
      <c r="T429" s="83"/>
      <c r="U429" s="83"/>
      <c r="V429" s="83"/>
      <c r="W429" s="83"/>
      <c r="X429" s="83"/>
      <c r="Y429" s="83"/>
      <c r="Z429" s="83"/>
      <c r="AA429" s="83"/>
      <c r="AB429" s="83"/>
      <c r="AC429" s="83"/>
      <c r="AD429" s="83"/>
      <c r="AE429" s="44"/>
    </row>
    <row r="430" spans="5:31" ht="15.75" customHeight="1">
      <c r="E430" s="83"/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  <c r="R430" s="83"/>
      <c r="S430" s="83"/>
      <c r="T430" s="83"/>
      <c r="U430" s="83"/>
      <c r="V430" s="83"/>
      <c r="W430" s="83"/>
      <c r="X430" s="83"/>
      <c r="Y430" s="83"/>
      <c r="Z430" s="83"/>
      <c r="AA430" s="83"/>
      <c r="AB430" s="83"/>
      <c r="AC430" s="83"/>
      <c r="AD430" s="83"/>
      <c r="AE430" s="44"/>
    </row>
    <row r="431" spans="5:31" ht="15.75" customHeight="1">
      <c r="E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  <c r="S431" s="83"/>
      <c r="T431" s="83"/>
      <c r="U431" s="83"/>
      <c r="V431" s="83"/>
      <c r="W431" s="83"/>
      <c r="X431" s="83"/>
      <c r="Y431" s="83"/>
      <c r="Z431" s="83"/>
      <c r="AA431" s="83"/>
      <c r="AB431" s="83"/>
      <c r="AC431" s="83"/>
      <c r="AD431" s="83"/>
      <c r="AE431" s="44"/>
    </row>
    <row r="432" spans="5:31" ht="15.75" customHeight="1">
      <c r="E432" s="83"/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  <c r="R432" s="83"/>
      <c r="S432" s="83"/>
      <c r="T432" s="83"/>
      <c r="U432" s="83"/>
      <c r="V432" s="83"/>
      <c r="W432" s="83"/>
      <c r="X432" s="83"/>
      <c r="Y432" s="83"/>
      <c r="Z432" s="83"/>
      <c r="AA432" s="83"/>
      <c r="AB432" s="83"/>
      <c r="AC432" s="83"/>
      <c r="AD432" s="83"/>
      <c r="AE432" s="44"/>
    </row>
    <row r="433" spans="5:31" ht="15.75" customHeight="1">
      <c r="E433" s="83"/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  <c r="R433" s="83"/>
      <c r="S433" s="83"/>
      <c r="T433" s="83"/>
      <c r="U433" s="83"/>
      <c r="V433" s="83"/>
      <c r="W433" s="83"/>
      <c r="X433" s="83"/>
      <c r="Y433" s="83"/>
      <c r="Z433" s="83"/>
      <c r="AA433" s="83"/>
      <c r="AB433" s="83"/>
      <c r="AC433" s="83"/>
      <c r="AD433" s="83"/>
      <c r="AE433" s="44"/>
    </row>
    <row r="434" spans="5:31" ht="15.75" customHeight="1">
      <c r="E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  <c r="S434" s="83"/>
      <c r="T434" s="83"/>
      <c r="U434" s="83"/>
      <c r="V434" s="83"/>
      <c r="W434" s="83"/>
      <c r="X434" s="83"/>
      <c r="Y434" s="83"/>
      <c r="Z434" s="83"/>
      <c r="AA434" s="83"/>
      <c r="AB434" s="83"/>
      <c r="AC434" s="83"/>
      <c r="AD434" s="83"/>
      <c r="AE434" s="44"/>
    </row>
    <row r="435" spans="5:31" ht="15.75" customHeight="1">
      <c r="E435" s="83"/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  <c r="R435" s="83"/>
      <c r="S435" s="83"/>
      <c r="T435" s="83"/>
      <c r="U435" s="83"/>
      <c r="V435" s="83"/>
      <c r="W435" s="83"/>
      <c r="X435" s="83"/>
      <c r="Y435" s="83"/>
      <c r="Z435" s="83"/>
      <c r="AA435" s="83"/>
      <c r="AB435" s="83"/>
      <c r="AC435" s="83"/>
      <c r="AD435" s="83"/>
      <c r="AE435" s="44"/>
    </row>
    <row r="436" spans="5:31" ht="15.75" customHeight="1">
      <c r="E436" s="83"/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  <c r="R436" s="83"/>
      <c r="S436" s="83"/>
      <c r="T436" s="83"/>
      <c r="U436" s="83"/>
      <c r="V436" s="83"/>
      <c r="W436" s="83"/>
      <c r="X436" s="83"/>
      <c r="Y436" s="83"/>
      <c r="Z436" s="83"/>
      <c r="AA436" s="83"/>
      <c r="AB436" s="83"/>
      <c r="AC436" s="83"/>
      <c r="AD436" s="83"/>
      <c r="AE436" s="44"/>
    </row>
    <row r="437" spans="5:31" ht="15.75" customHeight="1">
      <c r="E437" s="83"/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  <c r="R437" s="83"/>
      <c r="S437" s="83"/>
      <c r="T437" s="83"/>
      <c r="U437" s="83"/>
      <c r="V437" s="83"/>
      <c r="W437" s="83"/>
      <c r="X437" s="83"/>
      <c r="Y437" s="83"/>
      <c r="Z437" s="83"/>
      <c r="AA437" s="83"/>
      <c r="AB437" s="83"/>
      <c r="AC437" s="83"/>
      <c r="AD437" s="83"/>
      <c r="AE437" s="44"/>
    </row>
    <row r="438" spans="5:31" ht="15.75" customHeight="1">
      <c r="E438" s="83"/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  <c r="R438" s="83"/>
      <c r="S438" s="83"/>
      <c r="T438" s="83"/>
      <c r="U438" s="83"/>
      <c r="V438" s="83"/>
      <c r="W438" s="83"/>
      <c r="X438" s="83"/>
      <c r="Y438" s="83"/>
      <c r="Z438" s="83"/>
      <c r="AA438" s="83"/>
      <c r="AB438" s="83"/>
      <c r="AC438" s="83"/>
      <c r="AD438" s="83"/>
      <c r="AE438" s="44"/>
    </row>
    <row r="439" spans="5:31" ht="15.75" customHeight="1">
      <c r="E439" s="83"/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  <c r="R439" s="83"/>
      <c r="S439" s="83"/>
      <c r="T439" s="83"/>
      <c r="U439" s="83"/>
      <c r="V439" s="83"/>
      <c r="W439" s="83"/>
      <c r="X439" s="83"/>
      <c r="Y439" s="83"/>
      <c r="Z439" s="83"/>
      <c r="AA439" s="83"/>
      <c r="AB439" s="83"/>
      <c r="AC439" s="83"/>
      <c r="AD439" s="83"/>
      <c r="AE439" s="44"/>
    </row>
    <row r="440" spans="5:31" ht="15.75" customHeight="1">
      <c r="E440" s="83"/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  <c r="R440" s="83"/>
      <c r="S440" s="83"/>
      <c r="T440" s="83"/>
      <c r="U440" s="83"/>
      <c r="V440" s="83"/>
      <c r="W440" s="83"/>
      <c r="X440" s="83"/>
      <c r="Y440" s="83"/>
      <c r="Z440" s="83"/>
      <c r="AA440" s="83"/>
      <c r="AB440" s="83"/>
      <c r="AC440" s="83"/>
      <c r="AD440" s="83"/>
      <c r="AE440" s="44"/>
    </row>
    <row r="441" spans="5:31" ht="15.75" customHeight="1">
      <c r="E441" s="83"/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  <c r="R441" s="83"/>
      <c r="S441" s="83"/>
      <c r="T441" s="83"/>
      <c r="U441" s="83"/>
      <c r="V441" s="83"/>
      <c r="W441" s="83"/>
      <c r="X441" s="83"/>
      <c r="Y441" s="83"/>
      <c r="Z441" s="83"/>
      <c r="AA441" s="83"/>
      <c r="AB441" s="83"/>
      <c r="AC441" s="83"/>
      <c r="AD441" s="83"/>
      <c r="AE441" s="44"/>
    </row>
    <row r="442" spans="5:31" ht="15.75" customHeight="1">
      <c r="E442" s="83"/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  <c r="R442" s="83"/>
      <c r="S442" s="83"/>
      <c r="T442" s="83"/>
      <c r="U442" s="83"/>
      <c r="V442" s="83"/>
      <c r="W442" s="83"/>
      <c r="X442" s="83"/>
      <c r="Y442" s="83"/>
      <c r="Z442" s="83"/>
      <c r="AA442" s="83"/>
      <c r="AB442" s="83"/>
      <c r="AC442" s="83"/>
      <c r="AD442" s="83"/>
      <c r="AE442" s="44"/>
    </row>
    <row r="443" spans="5:31" ht="15.75" customHeight="1">
      <c r="E443" s="83"/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  <c r="R443" s="83"/>
      <c r="S443" s="83"/>
      <c r="T443" s="83"/>
      <c r="U443" s="83"/>
      <c r="V443" s="83"/>
      <c r="W443" s="83"/>
      <c r="X443" s="83"/>
      <c r="Y443" s="83"/>
      <c r="Z443" s="83"/>
      <c r="AA443" s="83"/>
      <c r="AB443" s="83"/>
      <c r="AC443" s="83"/>
      <c r="AD443" s="83"/>
      <c r="AE443" s="44"/>
    </row>
    <row r="444" spans="5:31" ht="15.75" customHeight="1">
      <c r="E444" s="83"/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  <c r="R444" s="83"/>
      <c r="S444" s="83"/>
      <c r="T444" s="83"/>
      <c r="U444" s="83"/>
      <c r="V444" s="83"/>
      <c r="W444" s="83"/>
      <c r="X444" s="83"/>
      <c r="Y444" s="83"/>
      <c r="Z444" s="83"/>
      <c r="AA444" s="83"/>
      <c r="AB444" s="83"/>
      <c r="AC444" s="83"/>
      <c r="AD444" s="83"/>
      <c r="AE444" s="44"/>
    </row>
    <row r="445" spans="5:31" ht="15.75" customHeight="1">
      <c r="E445" s="83"/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  <c r="R445" s="83"/>
      <c r="S445" s="83"/>
      <c r="T445" s="83"/>
      <c r="U445" s="83"/>
      <c r="V445" s="83"/>
      <c r="W445" s="83"/>
      <c r="X445" s="83"/>
      <c r="Y445" s="83"/>
      <c r="Z445" s="83"/>
      <c r="AA445" s="83"/>
      <c r="AB445" s="83"/>
      <c r="AC445" s="83"/>
      <c r="AD445" s="83"/>
      <c r="AE445" s="44"/>
    </row>
    <row r="446" spans="5:31" ht="15.75" customHeight="1">
      <c r="E446" s="83"/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  <c r="R446" s="83"/>
      <c r="S446" s="83"/>
      <c r="T446" s="83"/>
      <c r="U446" s="83"/>
      <c r="V446" s="83"/>
      <c r="W446" s="83"/>
      <c r="X446" s="83"/>
      <c r="Y446" s="83"/>
      <c r="Z446" s="83"/>
      <c r="AA446" s="83"/>
      <c r="AB446" s="83"/>
      <c r="AC446" s="83"/>
      <c r="AD446" s="83"/>
      <c r="AE446" s="44"/>
    </row>
    <row r="447" spans="5:31" ht="15.75" customHeight="1">
      <c r="E447" s="83"/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  <c r="R447" s="83"/>
      <c r="S447" s="83"/>
      <c r="T447" s="83"/>
      <c r="U447" s="83"/>
      <c r="V447" s="83"/>
      <c r="W447" s="83"/>
      <c r="X447" s="83"/>
      <c r="Y447" s="83"/>
      <c r="Z447" s="83"/>
      <c r="AA447" s="83"/>
      <c r="AB447" s="83"/>
      <c r="AC447" s="83"/>
      <c r="AD447" s="83"/>
      <c r="AE447" s="44"/>
    </row>
    <row r="448" spans="5:31" ht="15.75" customHeight="1">
      <c r="E448" s="83"/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  <c r="R448" s="83"/>
      <c r="S448" s="83"/>
      <c r="T448" s="83"/>
      <c r="U448" s="83"/>
      <c r="V448" s="83"/>
      <c r="W448" s="83"/>
      <c r="X448" s="83"/>
      <c r="Y448" s="83"/>
      <c r="Z448" s="83"/>
      <c r="AA448" s="83"/>
      <c r="AB448" s="83"/>
      <c r="AC448" s="83"/>
      <c r="AD448" s="83"/>
      <c r="AE448" s="44"/>
    </row>
    <row r="449" spans="5:31" ht="15.75" customHeight="1">
      <c r="E449" s="83"/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  <c r="R449" s="83"/>
      <c r="S449" s="83"/>
      <c r="T449" s="83"/>
      <c r="U449" s="83"/>
      <c r="V449" s="83"/>
      <c r="W449" s="83"/>
      <c r="X449" s="83"/>
      <c r="Y449" s="83"/>
      <c r="Z449" s="83"/>
      <c r="AA449" s="83"/>
      <c r="AB449" s="83"/>
      <c r="AC449" s="83"/>
      <c r="AD449" s="83"/>
      <c r="AE449" s="44"/>
    </row>
    <row r="450" spans="5:31" ht="15.75" customHeight="1"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  <c r="Z450" s="83"/>
      <c r="AA450" s="83"/>
      <c r="AB450" s="83"/>
      <c r="AC450" s="83"/>
      <c r="AD450" s="83"/>
      <c r="AE450" s="44"/>
    </row>
    <row r="451" spans="5:31" ht="15.75" customHeight="1">
      <c r="E451" s="83"/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  <c r="R451" s="83"/>
      <c r="S451" s="83"/>
      <c r="T451" s="83"/>
      <c r="U451" s="83"/>
      <c r="V451" s="83"/>
      <c r="W451" s="83"/>
      <c r="X451" s="83"/>
      <c r="Y451" s="83"/>
      <c r="Z451" s="83"/>
      <c r="AA451" s="83"/>
      <c r="AB451" s="83"/>
      <c r="AC451" s="83"/>
      <c r="AD451" s="83"/>
      <c r="AE451" s="44"/>
    </row>
    <row r="452" spans="5:31" ht="15.75" customHeight="1">
      <c r="E452" s="83"/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  <c r="R452" s="83"/>
      <c r="S452" s="83"/>
      <c r="T452" s="83"/>
      <c r="U452" s="83"/>
      <c r="V452" s="83"/>
      <c r="W452" s="83"/>
      <c r="X452" s="83"/>
      <c r="Y452" s="83"/>
      <c r="Z452" s="83"/>
      <c r="AA452" s="83"/>
      <c r="AB452" s="83"/>
      <c r="AC452" s="83"/>
      <c r="AD452" s="83"/>
      <c r="AE452" s="44"/>
    </row>
    <row r="453" spans="5:31" ht="15.75" customHeight="1">
      <c r="E453" s="83"/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  <c r="R453" s="83"/>
      <c r="S453" s="83"/>
      <c r="T453" s="83"/>
      <c r="U453" s="83"/>
      <c r="V453" s="83"/>
      <c r="W453" s="83"/>
      <c r="X453" s="83"/>
      <c r="Y453" s="83"/>
      <c r="Z453" s="83"/>
      <c r="AA453" s="83"/>
      <c r="AB453" s="83"/>
      <c r="AC453" s="83"/>
      <c r="AD453" s="83"/>
      <c r="AE453" s="44"/>
    </row>
    <row r="454" spans="5:31" ht="15.75" customHeight="1">
      <c r="E454" s="83"/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  <c r="R454" s="83"/>
      <c r="S454" s="83"/>
      <c r="T454" s="83"/>
      <c r="U454" s="83"/>
      <c r="V454" s="83"/>
      <c r="W454" s="83"/>
      <c r="X454" s="83"/>
      <c r="Y454" s="83"/>
      <c r="Z454" s="83"/>
      <c r="AA454" s="83"/>
      <c r="AB454" s="83"/>
      <c r="AC454" s="83"/>
      <c r="AD454" s="83"/>
      <c r="AE454" s="44"/>
    </row>
    <row r="455" spans="5:31" ht="15.75" customHeight="1">
      <c r="E455" s="83"/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  <c r="R455" s="83"/>
      <c r="S455" s="83"/>
      <c r="T455" s="83"/>
      <c r="U455" s="83"/>
      <c r="V455" s="83"/>
      <c r="W455" s="83"/>
      <c r="X455" s="83"/>
      <c r="Y455" s="83"/>
      <c r="Z455" s="83"/>
      <c r="AA455" s="83"/>
      <c r="AB455" s="83"/>
      <c r="AC455" s="83"/>
      <c r="AD455" s="83"/>
      <c r="AE455" s="44"/>
    </row>
    <row r="456" spans="5:31" ht="15.75" customHeight="1">
      <c r="E456" s="83"/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  <c r="R456" s="83"/>
      <c r="S456" s="83"/>
      <c r="T456" s="83"/>
      <c r="U456" s="83"/>
      <c r="V456" s="83"/>
      <c r="W456" s="83"/>
      <c r="X456" s="83"/>
      <c r="Y456" s="83"/>
      <c r="Z456" s="83"/>
      <c r="AA456" s="83"/>
      <c r="AB456" s="83"/>
      <c r="AC456" s="83"/>
      <c r="AD456" s="83"/>
      <c r="AE456" s="44"/>
    </row>
    <row r="457" spans="5:31" ht="15.75" customHeight="1">
      <c r="E457" s="83"/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  <c r="R457" s="83"/>
      <c r="S457" s="83"/>
      <c r="T457" s="83"/>
      <c r="U457" s="83"/>
      <c r="V457" s="83"/>
      <c r="W457" s="83"/>
      <c r="X457" s="83"/>
      <c r="Y457" s="83"/>
      <c r="Z457" s="83"/>
      <c r="AA457" s="83"/>
      <c r="AB457" s="83"/>
      <c r="AC457" s="83"/>
      <c r="AD457" s="83"/>
      <c r="AE457" s="44"/>
    </row>
    <row r="458" spans="5:31" ht="15.75" customHeight="1">
      <c r="E458" s="83"/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  <c r="R458" s="83"/>
      <c r="S458" s="83"/>
      <c r="T458" s="83"/>
      <c r="U458" s="83"/>
      <c r="V458" s="83"/>
      <c r="W458" s="83"/>
      <c r="X458" s="83"/>
      <c r="Y458" s="83"/>
      <c r="Z458" s="83"/>
      <c r="AA458" s="83"/>
      <c r="AB458" s="83"/>
      <c r="AC458" s="83"/>
      <c r="AD458" s="83"/>
      <c r="AE458" s="44"/>
    </row>
    <row r="459" spans="5:31" ht="15.75" customHeight="1">
      <c r="E459" s="83"/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  <c r="R459" s="83"/>
      <c r="S459" s="83"/>
      <c r="T459" s="83"/>
      <c r="U459" s="83"/>
      <c r="V459" s="83"/>
      <c r="W459" s="83"/>
      <c r="X459" s="83"/>
      <c r="Y459" s="83"/>
      <c r="Z459" s="83"/>
      <c r="AA459" s="83"/>
      <c r="AB459" s="83"/>
      <c r="AC459" s="83"/>
      <c r="AD459" s="83"/>
      <c r="AE459" s="44"/>
    </row>
    <row r="460" spans="5:31" ht="15.75" customHeight="1">
      <c r="E460" s="83"/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  <c r="R460" s="83"/>
      <c r="S460" s="83"/>
      <c r="T460" s="83"/>
      <c r="U460" s="83"/>
      <c r="V460" s="83"/>
      <c r="W460" s="83"/>
      <c r="X460" s="83"/>
      <c r="Y460" s="83"/>
      <c r="Z460" s="83"/>
      <c r="AA460" s="83"/>
      <c r="AB460" s="83"/>
      <c r="AC460" s="83"/>
      <c r="AD460" s="83"/>
      <c r="AE460" s="44"/>
    </row>
    <row r="461" spans="5:31" ht="15.75" customHeight="1">
      <c r="E461" s="83"/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  <c r="R461" s="83"/>
      <c r="S461" s="83"/>
      <c r="T461" s="83"/>
      <c r="U461" s="83"/>
      <c r="V461" s="83"/>
      <c r="W461" s="83"/>
      <c r="X461" s="83"/>
      <c r="Y461" s="83"/>
      <c r="Z461" s="83"/>
      <c r="AA461" s="83"/>
      <c r="AB461" s="83"/>
      <c r="AC461" s="83"/>
      <c r="AD461" s="83"/>
      <c r="AE461" s="44"/>
    </row>
    <row r="462" spans="5:31" ht="15.75" customHeight="1">
      <c r="E462" s="83"/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  <c r="R462" s="83"/>
      <c r="S462" s="83"/>
      <c r="T462" s="83"/>
      <c r="U462" s="83"/>
      <c r="V462" s="83"/>
      <c r="W462" s="83"/>
      <c r="X462" s="83"/>
      <c r="Y462" s="83"/>
      <c r="Z462" s="83"/>
      <c r="AA462" s="83"/>
      <c r="AB462" s="83"/>
      <c r="AC462" s="83"/>
      <c r="AD462" s="83"/>
      <c r="AE462" s="44"/>
    </row>
    <row r="463" spans="5:31" ht="15.75" customHeight="1">
      <c r="E463" s="83"/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  <c r="R463" s="83"/>
      <c r="S463" s="83"/>
      <c r="T463" s="83"/>
      <c r="U463" s="83"/>
      <c r="V463" s="83"/>
      <c r="W463" s="83"/>
      <c r="X463" s="83"/>
      <c r="Y463" s="83"/>
      <c r="Z463" s="83"/>
      <c r="AA463" s="83"/>
      <c r="AB463" s="83"/>
      <c r="AC463" s="83"/>
      <c r="AD463" s="83"/>
      <c r="AE463" s="44"/>
    </row>
    <row r="464" spans="5:31" ht="15.75" customHeight="1">
      <c r="E464" s="83"/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  <c r="R464" s="83"/>
      <c r="S464" s="83"/>
      <c r="T464" s="83"/>
      <c r="U464" s="83"/>
      <c r="V464" s="83"/>
      <c r="W464" s="83"/>
      <c r="X464" s="83"/>
      <c r="Y464" s="83"/>
      <c r="Z464" s="83"/>
      <c r="AA464" s="83"/>
      <c r="AB464" s="83"/>
      <c r="AC464" s="83"/>
      <c r="AD464" s="83"/>
      <c r="AE464" s="44"/>
    </row>
    <row r="465" spans="5:31" ht="15.75" customHeight="1">
      <c r="E465" s="83"/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  <c r="R465" s="83"/>
      <c r="S465" s="83"/>
      <c r="T465" s="83"/>
      <c r="U465" s="83"/>
      <c r="V465" s="83"/>
      <c r="W465" s="83"/>
      <c r="X465" s="83"/>
      <c r="Y465" s="83"/>
      <c r="Z465" s="83"/>
      <c r="AA465" s="83"/>
      <c r="AB465" s="83"/>
      <c r="AC465" s="83"/>
      <c r="AD465" s="83"/>
      <c r="AE465" s="44"/>
    </row>
    <row r="466" spans="5:31" ht="15.75" customHeight="1">
      <c r="E466" s="83"/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  <c r="R466" s="83"/>
      <c r="S466" s="83"/>
      <c r="T466" s="83"/>
      <c r="U466" s="83"/>
      <c r="V466" s="83"/>
      <c r="W466" s="83"/>
      <c r="X466" s="83"/>
      <c r="Y466" s="83"/>
      <c r="Z466" s="83"/>
      <c r="AA466" s="83"/>
      <c r="AB466" s="83"/>
      <c r="AC466" s="83"/>
      <c r="AD466" s="83"/>
      <c r="AE466" s="44"/>
    </row>
    <row r="467" spans="5:31" ht="15.75" customHeight="1">
      <c r="E467" s="83"/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  <c r="R467" s="83"/>
      <c r="S467" s="83"/>
      <c r="T467" s="83"/>
      <c r="U467" s="83"/>
      <c r="V467" s="83"/>
      <c r="W467" s="83"/>
      <c r="X467" s="83"/>
      <c r="Y467" s="83"/>
      <c r="Z467" s="83"/>
      <c r="AA467" s="83"/>
      <c r="AB467" s="83"/>
      <c r="AC467" s="83"/>
      <c r="AD467" s="83"/>
      <c r="AE467" s="44"/>
    </row>
    <row r="468" spans="5:31" ht="15.75" customHeight="1">
      <c r="E468" s="83"/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  <c r="R468" s="83"/>
      <c r="S468" s="83"/>
      <c r="T468" s="83"/>
      <c r="U468" s="83"/>
      <c r="V468" s="83"/>
      <c r="W468" s="83"/>
      <c r="X468" s="83"/>
      <c r="Y468" s="83"/>
      <c r="Z468" s="83"/>
      <c r="AA468" s="83"/>
      <c r="AB468" s="83"/>
      <c r="AC468" s="83"/>
      <c r="AD468" s="83"/>
      <c r="AE468" s="44"/>
    </row>
    <row r="469" spans="5:31" ht="15.75" customHeight="1">
      <c r="E469" s="83"/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  <c r="R469" s="83"/>
      <c r="S469" s="83"/>
      <c r="T469" s="83"/>
      <c r="U469" s="83"/>
      <c r="V469" s="83"/>
      <c r="W469" s="83"/>
      <c r="X469" s="83"/>
      <c r="Y469" s="83"/>
      <c r="Z469" s="83"/>
      <c r="AA469" s="83"/>
      <c r="AB469" s="83"/>
      <c r="AC469" s="83"/>
      <c r="AD469" s="83"/>
      <c r="AE469" s="44"/>
    </row>
    <row r="470" spans="5:31" ht="15.75" customHeight="1">
      <c r="E470" s="83"/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  <c r="R470" s="83"/>
      <c r="S470" s="83"/>
      <c r="T470" s="83"/>
      <c r="U470" s="83"/>
      <c r="V470" s="83"/>
      <c r="W470" s="83"/>
      <c r="X470" s="83"/>
      <c r="Y470" s="83"/>
      <c r="Z470" s="83"/>
      <c r="AA470" s="83"/>
      <c r="AB470" s="83"/>
      <c r="AC470" s="83"/>
      <c r="AD470" s="83"/>
      <c r="AE470" s="44"/>
    </row>
    <row r="471" spans="5:31" ht="15.75" customHeight="1">
      <c r="E471" s="83"/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  <c r="R471" s="83"/>
      <c r="S471" s="83"/>
      <c r="T471" s="83"/>
      <c r="U471" s="83"/>
      <c r="V471" s="83"/>
      <c r="W471" s="83"/>
      <c r="X471" s="83"/>
      <c r="Y471" s="83"/>
      <c r="Z471" s="83"/>
      <c r="AA471" s="83"/>
      <c r="AB471" s="83"/>
      <c r="AC471" s="83"/>
      <c r="AD471" s="83"/>
      <c r="AE471" s="44"/>
    </row>
    <row r="472" spans="5:31" ht="15.75" customHeight="1">
      <c r="E472" s="83"/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  <c r="R472" s="83"/>
      <c r="S472" s="83"/>
      <c r="T472" s="83"/>
      <c r="U472" s="83"/>
      <c r="V472" s="83"/>
      <c r="W472" s="83"/>
      <c r="X472" s="83"/>
      <c r="Y472" s="83"/>
      <c r="Z472" s="83"/>
      <c r="AA472" s="83"/>
      <c r="AB472" s="83"/>
      <c r="AC472" s="83"/>
      <c r="AD472" s="83"/>
      <c r="AE472" s="44"/>
    </row>
    <row r="473" spans="5:31" ht="15.75" customHeight="1">
      <c r="E473" s="83"/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  <c r="R473" s="83"/>
      <c r="S473" s="83"/>
      <c r="T473" s="83"/>
      <c r="U473" s="83"/>
      <c r="V473" s="83"/>
      <c r="W473" s="83"/>
      <c r="X473" s="83"/>
      <c r="Y473" s="83"/>
      <c r="Z473" s="83"/>
      <c r="AA473" s="83"/>
      <c r="AB473" s="83"/>
      <c r="AC473" s="83"/>
      <c r="AD473" s="83"/>
      <c r="AE473" s="44"/>
    </row>
    <row r="474" spans="5:31" ht="15.75" customHeight="1">
      <c r="E474" s="83"/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  <c r="R474" s="83"/>
      <c r="S474" s="83"/>
      <c r="T474" s="83"/>
      <c r="U474" s="83"/>
      <c r="V474" s="83"/>
      <c r="W474" s="83"/>
      <c r="X474" s="83"/>
      <c r="Y474" s="83"/>
      <c r="Z474" s="83"/>
      <c r="AA474" s="83"/>
      <c r="AB474" s="83"/>
      <c r="AC474" s="83"/>
      <c r="AD474" s="83"/>
      <c r="AE474" s="44"/>
    </row>
    <row r="475" spans="5:31" ht="15.75" customHeight="1">
      <c r="E475" s="83"/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  <c r="R475" s="83"/>
      <c r="S475" s="83"/>
      <c r="T475" s="83"/>
      <c r="U475" s="83"/>
      <c r="V475" s="83"/>
      <c r="W475" s="83"/>
      <c r="X475" s="83"/>
      <c r="Y475" s="83"/>
      <c r="Z475" s="83"/>
      <c r="AA475" s="83"/>
      <c r="AB475" s="83"/>
      <c r="AC475" s="83"/>
      <c r="AD475" s="83"/>
      <c r="AE475" s="44"/>
    </row>
    <row r="476" spans="5:31" ht="15.75" customHeight="1">
      <c r="E476" s="83"/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  <c r="R476" s="83"/>
      <c r="S476" s="83"/>
      <c r="T476" s="83"/>
      <c r="U476" s="83"/>
      <c r="V476" s="83"/>
      <c r="W476" s="83"/>
      <c r="X476" s="83"/>
      <c r="Y476" s="83"/>
      <c r="Z476" s="83"/>
      <c r="AA476" s="83"/>
      <c r="AB476" s="83"/>
      <c r="AC476" s="83"/>
      <c r="AD476" s="83"/>
      <c r="AE476" s="44"/>
    </row>
    <row r="477" spans="5:31" ht="15.75" customHeight="1">
      <c r="E477" s="83"/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  <c r="R477" s="83"/>
      <c r="S477" s="83"/>
      <c r="T477" s="83"/>
      <c r="U477" s="83"/>
      <c r="V477" s="83"/>
      <c r="W477" s="83"/>
      <c r="X477" s="83"/>
      <c r="Y477" s="83"/>
      <c r="Z477" s="83"/>
      <c r="AA477" s="83"/>
      <c r="AB477" s="83"/>
      <c r="AC477" s="83"/>
      <c r="AD477" s="83"/>
      <c r="AE477" s="44"/>
    </row>
    <row r="478" spans="5:31" ht="15.75" customHeight="1">
      <c r="E478" s="83"/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  <c r="R478" s="83"/>
      <c r="S478" s="83"/>
      <c r="T478" s="83"/>
      <c r="U478" s="83"/>
      <c r="V478" s="83"/>
      <c r="W478" s="83"/>
      <c r="X478" s="83"/>
      <c r="Y478" s="83"/>
      <c r="Z478" s="83"/>
      <c r="AA478" s="83"/>
      <c r="AB478" s="83"/>
      <c r="AC478" s="83"/>
      <c r="AD478" s="83"/>
      <c r="AE478" s="44"/>
    </row>
    <row r="479" spans="5:31" ht="15.75" customHeight="1">
      <c r="E479" s="83"/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  <c r="R479" s="83"/>
      <c r="S479" s="83"/>
      <c r="T479" s="83"/>
      <c r="U479" s="83"/>
      <c r="V479" s="83"/>
      <c r="W479" s="83"/>
      <c r="X479" s="83"/>
      <c r="Y479" s="83"/>
      <c r="Z479" s="83"/>
      <c r="AA479" s="83"/>
      <c r="AB479" s="83"/>
      <c r="AC479" s="83"/>
      <c r="AD479" s="83"/>
      <c r="AE479" s="44"/>
    </row>
    <row r="480" spans="5:31" ht="15.75" customHeight="1">
      <c r="E480" s="83"/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  <c r="R480" s="83"/>
      <c r="S480" s="83"/>
      <c r="T480" s="83"/>
      <c r="U480" s="83"/>
      <c r="V480" s="83"/>
      <c r="W480" s="83"/>
      <c r="X480" s="83"/>
      <c r="Y480" s="83"/>
      <c r="Z480" s="83"/>
      <c r="AA480" s="83"/>
      <c r="AB480" s="83"/>
      <c r="AC480" s="83"/>
      <c r="AD480" s="83"/>
      <c r="AE480" s="44"/>
    </row>
    <row r="481" spans="5:31" ht="15.75" customHeight="1">
      <c r="E481" s="83"/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  <c r="R481" s="83"/>
      <c r="S481" s="83"/>
      <c r="T481" s="83"/>
      <c r="U481" s="83"/>
      <c r="V481" s="83"/>
      <c r="W481" s="83"/>
      <c r="X481" s="83"/>
      <c r="Y481" s="83"/>
      <c r="Z481" s="83"/>
      <c r="AA481" s="83"/>
      <c r="AB481" s="83"/>
      <c r="AC481" s="83"/>
      <c r="AD481" s="83"/>
      <c r="AE481" s="44"/>
    </row>
    <row r="482" spans="5:31" ht="15.75" customHeight="1">
      <c r="E482" s="83"/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  <c r="R482" s="83"/>
      <c r="S482" s="83"/>
      <c r="T482" s="83"/>
      <c r="U482" s="83"/>
      <c r="V482" s="83"/>
      <c r="W482" s="83"/>
      <c r="X482" s="83"/>
      <c r="Y482" s="83"/>
      <c r="Z482" s="83"/>
      <c r="AA482" s="83"/>
      <c r="AB482" s="83"/>
      <c r="AC482" s="83"/>
      <c r="AD482" s="83"/>
      <c r="AE482" s="44"/>
    </row>
    <row r="483" spans="5:31" ht="15.75" customHeight="1">
      <c r="E483" s="83"/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  <c r="R483" s="83"/>
      <c r="S483" s="83"/>
      <c r="T483" s="83"/>
      <c r="U483" s="83"/>
      <c r="V483" s="83"/>
      <c r="W483" s="83"/>
      <c r="X483" s="83"/>
      <c r="Y483" s="83"/>
      <c r="Z483" s="83"/>
      <c r="AA483" s="83"/>
      <c r="AB483" s="83"/>
      <c r="AC483" s="83"/>
      <c r="AD483" s="83"/>
      <c r="AE483" s="44"/>
    </row>
    <row r="484" spans="5:31" ht="15.75" customHeight="1"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  <c r="Z484" s="83"/>
      <c r="AA484" s="83"/>
      <c r="AB484" s="83"/>
      <c r="AC484" s="83"/>
      <c r="AD484" s="83"/>
      <c r="AE484" s="44"/>
    </row>
    <row r="485" spans="5:31" ht="15.75" customHeight="1">
      <c r="E485" s="83"/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  <c r="R485" s="83"/>
      <c r="S485" s="83"/>
      <c r="T485" s="83"/>
      <c r="U485" s="83"/>
      <c r="V485" s="83"/>
      <c r="W485" s="83"/>
      <c r="X485" s="83"/>
      <c r="Y485" s="83"/>
      <c r="Z485" s="83"/>
      <c r="AA485" s="83"/>
      <c r="AB485" s="83"/>
      <c r="AC485" s="83"/>
      <c r="AD485" s="83"/>
      <c r="AE485" s="44"/>
    </row>
    <row r="486" spans="5:31" ht="15.75" customHeight="1">
      <c r="E486" s="83"/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  <c r="R486" s="83"/>
      <c r="S486" s="83"/>
      <c r="T486" s="83"/>
      <c r="U486" s="83"/>
      <c r="V486" s="83"/>
      <c r="W486" s="83"/>
      <c r="X486" s="83"/>
      <c r="Y486" s="83"/>
      <c r="Z486" s="83"/>
      <c r="AA486" s="83"/>
      <c r="AB486" s="83"/>
      <c r="AC486" s="83"/>
      <c r="AD486" s="83"/>
      <c r="AE486" s="44"/>
    </row>
    <row r="487" spans="5:31" ht="15.75" customHeight="1">
      <c r="E487" s="83"/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  <c r="R487" s="83"/>
      <c r="S487" s="83"/>
      <c r="T487" s="83"/>
      <c r="U487" s="83"/>
      <c r="V487" s="83"/>
      <c r="W487" s="83"/>
      <c r="X487" s="83"/>
      <c r="Y487" s="83"/>
      <c r="Z487" s="83"/>
      <c r="AA487" s="83"/>
      <c r="AB487" s="83"/>
      <c r="AC487" s="83"/>
      <c r="AD487" s="83"/>
      <c r="AE487" s="44"/>
    </row>
    <row r="488" spans="5:31" ht="15.75" customHeight="1">
      <c r="E488" s="83"/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  <c r="R488" s="83"/>
      <c r="S488" s="83"/>
      <c r="T488" s="83"/>
      <c r="U488" s="83"/>
      <c r="V488" s="83"/>
      <c r="W488" s="83"/>
      <c r="X488" s="83"/>
      <c r="Y488" s="83"/>
      <c r="Z488" s="83"/>
      <c r="AA488" s="83"/>
      <c r="AB488" s="83"/>
      <c r="AC488" s="83"/>
      <c r="AD488" s="83"/>
      <c r="AE488" s="44"/>
    </row>
    <row r="489" spans="5:31" ht="15.75" customHeight="1">
      <c r="E489" s="83"/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  <c r="R489" s="83"/>
      <c r="S489" s="83"/>
      <c r="T489" s="83"/>
      <c r="U489" s="83"/>
      <c r="V489" s="83"/>
      <c r="W489" s="83"/>
      <c r="X489" s="83"/>
      <c r="Y489" s="83"/>
      <c r="Z489" s="83"/>
      <c r="AA489" s="83"/>
      <c r="AB489" s="83"/>
      <c r="AC489" s="83"/>
      <c r="AD489" s="83"/>
      <c r="AE489" s="44"/>
    </row>
    <row r="490" spans="5:31" ht="15.75" customHeight="1">
      <c r="E490" s="83"/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  <c r="R490" s="83"/>
      <c r="S490" s="83"/>
      <c r="T490" s="83"/>
      <c r="U490" s="83"/>
      <c r="V490" s="83"/>
      <c r="W490" s="83"/>
      <c r="X490" s="83"/>
      <c r="Y490" s="83"/>
      <c r="Z490" s="83"/>
      <c r="AA490" s="83"/>
      <c r="AB490" s="83"/>
      <c r="AC490" s="83"/>
      <c r="AD490" s="83"/>
      <c r="AE490" s="44"/>
    </row>
    <row r="491" spans="5:31" ht="15.75" customHeight="1">
      <c r="E491" s="83"/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  <c r="R491" s="83"/>
      <c r="S491" s="83"/>
      <c r="T491" s="83"/>
      <c r="U491" s="83"/>
      <c r="V491" s="83"/>
      <c r="W491" s="83"/>
      <c r="X491" s="83"/>
      <c r="Y491" s="83"/>
      <c r="Z491" s="83"/>
      <c r="AA491" s="83"/>
      <c r="AB491" s="83"/>
      <c r="AC491" s="83"/>
      <c r="AD491" s="83"/>
      <c r="AE491" s="44"/>
    </row>
    <row r="492" spans="5:31" ht="15.75" customHeight="1">
      <c r="E492" s="83"/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  <c r="R492" s="83"/>
      <c r="S492" s="83"/>
      <c r="T492" s="83"/>
      <c r="U492" s="83"/>
      <c r="V492" s="83"/>
      <c r="W492" s="83"/>
      <c r="X492" s="83"/>
      <c r="Y492" s="83"/>
      <c r="Z492" s="83"/>
      <c r="AA492" s="83"/>
      <c r="AB492" s="83"/>
      <c r="AC492" s="83"/>
      <c r="AD492" s="83"/>
      <c r="AE492" s="44"/>
    </row>
    <row r="493" spans="5:31" ht="15.75" customHeight="1">
      <c r="E493" s="83"/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  <c r="R493" s="83"/>
      <c r="S493" s="83"/>
      <c r="T493" s="83"/>
      <c r="U493" s="83"/>
      <c r="V493" s="83"/>
      <c r="W493" s="83"/>
      <c r="X493" s="83"/>
      <c r="Y493" s="83"/>
      <c r="Z493" s="83"/>
      <c r="AA493" s="83"/>
      <c r="AB493" s="83"/>
      <c r="AC493" s="83"/>
      <c r="AD493" s="83"/>
      <c r="AE493" s="44"/>
    </row>
    <row r="494" spans="5:31" ht="15.75" customHeight="1">
      <c r="E494" s="83"/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  <c r="R494" s="83"/>
      <c r="S494" s="83"/>
      <c r="T494" s="83"/>
      <c r="U494" s="83"/>
      <c r="V494" s="83"/>
      <c r="W494" s="83"/>
      <c r="X494" s="83"/>
      <c r="Y494" s="83"/>
      <c r="Z494" s="83"/>
      <c r="AA494" s="83"/>
      <c r="AB494" s="83"/>
      <c r="AC494" s="83"/>
      <c r="AD494" s="83"/>
      <c r="AE494" s="44"/>
    </row>
    <row r="495" spans="5:31" ht="15.75" customHeight="1">
      <c r="E495" s="83"/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  <c r="R495" s="83"/>
      <c r="S495" s="83"/>
      <c r="T495" s="83"/>
      <c r="U495" s="83"/>
      <c r="V495" s="83"/>
      <c r="W495" s="83"/>
      <c r="X495" s="83"/>
      <c r="Y495" s="83"/>
      <c r="Z495" s="83"/>
      <c r="AA495" s="83"/>
      <c r="AB495" s="83"/>
      <c r="AC495" s="83"/>
      <c r="AD495" s="83"/>
      <c r="AE495" s="44"/>
    </row>
    <row r="496" spans="5:31" ht="15.75" customHeight="1">
      <c r="E496" s="83"/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  <c r="R496" s="83"/>
      <c r="S496" s="83"/>
      <c r="T496" s="83"/>
      <c r="U496" s="83"/>
      <c r="V496" s="83"/>
      <c r="W496" s="83"/>
      <c r="X496" s="83"/>
      <c r="Y496" s="83"/>
      <c r="Z496" s="83"/>
      <c r="AA496" s="83"/>
      <c r="AB496" s="83"/>
      <c r="AC496" s="83"/>
      <c r="AD496" s="83"/>
      <c r="AE496" s="44"/>
    </row>
    <row r="497" spans="5:31" ht="15.75" customHeight="1">
      <c r="E497" s="83"/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  <c r="R497" s="83"/>
      <c r="S497" s="83"/>
      <c r="T497" s="83"/>
      <c r="U497" s="83"/>
      <c r="V497" s="83"/>
      <c r="W497" s="83"/>
      <c r="X497" s="83"/>
      <c r="Y497" s="83"/>
      <c r="Z497" s="83"/>
      <c r="AA497" s="83"/>
      <c r="AB497" s="83"/>
      <c r="AC497" s="83"/>
      <c r="AD497" s="83"/>
      <c r="AE497" s="44"/>
    </row>
    <row r="498" spans="5:31" ht="15.75" customHeight="1">
      <c r="E498" s="83"/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  <c r="R498" s="83"/>
      <c r="S498" s="83"/>
      <c r="T498" s="83"/>
      <c r="U498" s="83"/>
      <c r="V498" s="83"/>
      <c r="W498" s="83"/>
      <c r="X498" s="83"/>
      <c r="Y498" s="83"/>
      <c r="Z498" s="83"/>
      <c r="AA498" s="83"/>
      <c r="AB498" s="83"/>
      <c r="AC498" s="83"/>
      <c r="AD498" s="83"/>
      <c r="AE498" s="44"/>
    </row>
    <row r="499" spans="5:31" ht="15.75" customHeight="1">
      <c r="E499" s="83"/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  <c r="R499" s="83"/>
      <c r="S499" s="83"/>
      <c r="T499" s="83"/>
      <c r="U499" s="83"/>
      <c r="V499" s="83"/>
      <c r="W499" s="83"/>
      <c r="X499" s="83"/>
      <c r="Y499" s="83"/>
      <c r="Z499" s="83"/>
      <c r="AA499" s="83"/>
      <c r="AB499" s="83"/>
      <c r="AC499" s="83"/>
      <c r="AD499" s="83"/>
      <c r="AE499" s="44"/>
    </row>
    <row r="500" spans="5:31" ht="15.75" customHeight="1">
      <c r="E500" s="83"/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  <c r="R500" s="83"/>
      <c r="S500" s="83"/>
      <c r="T500" s="83"/>
      <c r="U500" s="83"/>
      <c r="V500" s="83"/>
      <c r="W500" s="83"/>
      <c r="X500" s="83"/>
      <c r="Y500" s="83"/>
      <c r="Z500" s="83"/>
      <c r="AA500" s="83"/>
      <c r="AB500" s="83"/>
      <c r="AC500" s="83"/>
      <c r="AD500" s="83"/>
      <c r="AE500" s="44"/>
    </row>
    <row r="501" spans="5:31" ht="15.75" customHeight="1">
      <c r="E501" s="83"/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  <c r="R501" s="83"/>
      <c r="S501" s="83"/>
      <c r="T501" s="83"/>
      <c r="U501" s="83"/>
      <c r="V501" s="83"/>
      <c r="W501" s="83"/>
      <c r="X501" s="83"/>
      <c r="Y501" s="83"/>
      <c r="Z501" s="83"/>
      <c r="AA501" s="83"/>
      <c r="AB501" s="83"/>
      <c r="AC501" s="83"/>
      <c r="AD501" s="83"/>
      <c r="AE501" s="44"/>
    </row>
    <row r="502" spans="5:31" ht="15.75" customHeight="1">
      <c r="E502" s="83"/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  <c r="R502" s="83"/>
      <c r="S502" s="83"/>
      <c r="T502" s="83"/>
      <c r="U502" s="83"/>
      <c r="V502" s="83"/>
      <c r="W502" s="83"/>
      <c r="X502" s="83"/>
      <c r="Y502" s="83"/>
      <c r="Z502" s="83"/>
      <c r="AA502" s="83"/>
      <c r="AB502" s="83"/>
      <c r="AC502" s="83"/>
      <c r="AD502" s="83"/>
      <c r="AE502" s="44"/>
    </row>
    <row r="503" spans="5:31" ht="15.75" customHeight="1">
      <c r="E503" s="83"/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  <c r="R503" s="83"/>
      <c r="S503" s="83"/>
      <c r="T503" s="83"/>
      <c r="U503" s="83"/>
      <c r="V503" s="83"/>
      <c r="W503" s="83"/>
      <c r="X503" s="83"/>
      <c r="Y503" s="83"/>
      <c r="Z503" s="83"/>
      <c r="AA503" s="83"/>
      <c r="AB503" s="83"/>
      <c r="AC503" s="83"/>
      <c r="AD503" s="83"/>
      <c r="AE503" s="44"/>
    </row>
    <row r="504" spans="5:31" ht="15.75" customHeight="1">
      <c r="E504" s="83"/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  <c r="R504" s="83"/>
      <c r="S504" s="83"/>
      <c r="T504" s="83"/>
      <c r="U504" s="83"/>
      <c r="V504" s="83"/>
      <c r="W504" s="83"/>
      <c r="X504" s="83"/>
      <c r="Y504" s="83"/>
      <c r="Z504" s="83"/>
      <c r="AA504" s="83"/>
      <c r="AB504" s="83"/>
      <c r="AC504" s="83"/>
      <c r="AD504" s="83"/>
      <c r="AE504" s="44"/>
    </row>
    <row r="505" spans="5:31" ht="15.75" customHeight="1">
      <c r="E505" s="83"/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  <c r="R505" s="83"/>
      <c r="S505" s="83"/>
      <c r="T505" s="83"/>
      <c r="U505" s="83"/>
      <c r="V505" s="83"/>
      <c r="W505" s="83"/>
      <c r="X505" s="83"/>
      <c r="Y505" s="83"/>
      <c r="Z505" s="83"/>
      <c r="AA505" s="83"/>
      <c r="AB505" s="83"/>
      <c r="AC505" s="83"/>
      <c r="AD505" s="83"/>
      <c r="AE505" s="44"/>
    </row>
    <row r="506" spans="5:31" ht="15.75" customHeight="1">
      <c r="E506" s="83"/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  <c r="R506" s="83"/>
      <c r="S506" s="83"/>
      <c r="T506" s="83"/>
      <c r="U506" s="83"/>
      <c r="V506" s="83"/>
      <c r="W506" s="83"/>
      <c r="X506" s="83"/>
      <c r="Y506" s="83"/>
      <c r="Z506" s="83"/>
      <c r="AA506" s="83"/>
      <c r="AB506" s="83"/>
      <c r="AC506" s="83"/>
      <c r="AD506" s="83"/>
      <c r="AE506" s="44"/>
    </row>
    <row r="507" spans="5:31" ht="15.75" customHeight="1">
      <c r="E507" s="83"/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  <c r="R507" s="83"/>
      <c r="S507" s="83"/>
      <c r="T507" s="83"/>
      <c r="U507" s="83"/>
      <c r="V507" s="83"/>
      <c r="W507" s="83"/>
      <c r="X507" s="83"/>
      <c r="Y507" s="83"/>
      <c r="Z507" s="83"/>
      <c r="AA507" s="83"/>
      <c r="AB507" s="83"/>
      <c r="AC507" s="83"/>
      <c r="AD507" s="83"/>
      <c r="AE507" s="44"/>
    </row>
    <row r="508" spans="5:31" ht="15.75" customHeight="1">
      <c r="E508" s="83"/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  <c r="R508" s="83"/>
      <c r="S508" s="83"/>
      <c r="T508" s="83"/>
      <c r="U508" s="83"/>
      <c r="V508" s="83"/>
      <c r="W508" s="83"/>
      <c r="X508" s="83"/>
      <c r="Y508" s="83"/>
      <c r="Z508" s="83"/>
      <c r="AA508" s="83"/>
      <c r="AB508" s="83"/>
      <c r="AC508" s="83"/>
      <c r="AD508" s="83"/>
      <c r="AE508" s="44"/>
    </row>
    <row r="509" spans="5:31" ht="15.75" customHeight="1">
      <c r="E509" s="83"/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  <c r="R509" s="83"/>
      <c r="S509" s="83"/>
      <c r="T509" s="83"/>
      <c r="U509" s="83"/>
      <c r="V509" s="83"/>
      <c r="W509" s="83"/>
      <c r="X509" s="83"/>
      <c r="Y509" s="83"/>
      <c r="Z509" s="83"/>
      <c r="AA509" s="83"/>
      <c r="AB509" s="83"/>
      <c r="AC509" s="83"/>
      <c r="AD509" s="83"/>
      <c r="AE509" s="44"/>
    </row>
    <row r="510" spans="5:31" ht="15.75" customHeight="1">
      <c r="E510" s="83"/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  <c r="R510" s="83"/>
      <c r="S510" s="83"/>
      <c r="T510" s="83"/>
      <c r="U510" s="83"/>
      <c r="V510" s="83"/>
      <c r="W510" s="83"/>
      <c r="X510" s="83"/>
      <c r="Y510" s="83"/>
      <c r="Z510" s="83"/>
      <c r="AA510" s="83"/>
      <c r="AB510" s="83"/>
      <c r="AC510" s="83"/>
      <c r="AD510" s="83"/>
      <c r="AE510" s="44"/>
    </row>
    <row r="511" spans="5:31" ht="15.75" customHeight="1">
      <c r="E511" s="83"/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  <c r="R511" s="83"/>
      <c r="S511" s="83"/>
      <c r="T511" s="83"/>
      <c r="U511" s="83"/>
      <c r="V511" s="83"/>
      <c r="W511" s="83"/>
      <c r="X511" s="83"/>
      <c r="Y511" s="83"/>
      <c r="Z511" s="83"/>
      <c r="AA511" s="83"/>
      <c r="AB511" s="83"/>
      <c r="AC511" s="83"/>
      <c r="AD511" s="83"/>
      <c r="AE511" s="44"/>
    </row>
    <row r="512" spans="5:31" ht="15.75" customHeight="1">
      <c r="E512" s="83"/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  <c r="R512" s="83"/>
      <c r="S512" s="83"/>
      <c r="T512" s="83"/>
      <c r="U512" s="83"/>
      <c r="V512" s="83"/>
      <c r="W512" s="83"/>
      <c r="X512" s="83"/>
      <c r="Y512" s="83"/>
      <c r="Z512" s="83"/>
      <c r="AA512" s="83"/>
      <c r="AB512" s="83"/>
      <c r="AC512" s="83"/>
      <c r="AD512" s="83"/>
      <c r="AE512" s="44"/>
    </row>
    <row r="513" spans="5:31" ht="15.75" customHeight="1">
      <c r="E513" s="83"/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  <c r="R513" s="83"/>
      <c r="S513" s="83"/>
      <c r="T513" s="83"/>
      <c r="U513" s="83"/>
      <c r="V513" s="83"/>
      <c r="W513" s="83"/>
      <c r="X513" s="83"/>
      <c r="Y513" s="83"/>
      <c r="Z513" s="83"/>
      <c r="AA513" s="83"/>
      <c r="AB513" s="83"/>
      <c r="AC513" s="83"/>
      <c r="AD513" s="83"/>
      <c r="AE513" s="44"/>
    </row>
    <row r="514" spans="5:31" ht="15.75" customHeight="1">
      <c r="E514" s="83"/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  <c r="R514" s="83"/>
      <c r="S514" s="83"/>
      <c r="T514" s="83"/>
      <c r="U514" s="83"/>
      <c r="V514" s="83"/>
      <c r="W514" s="83"/>
      <c r="X514" s="83"/>
      <c r="Y514" s="83"/>
      <c r="Z514" s="83"/>
      <c r="AA514" s="83"/>
      <c r="AB514" s="83"/>
      <c r="AC514" s="83"/>
      <c r="AD514" s="83"/>
      <c r="AE514" s="44"/>
    </row>
    <row r="515" spans="5:31" ht="15.75" customHeight="1">
      <c r="E515" s="83"/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  <c r="R515" s="83"/>
      <c r="S515" s="83"/>
      <c r="T515" s="83"/>
      <c r="U515" s="83"/>
      <c r="V515" s="83"/>
      <c r="W515" s="83"/>
      <c r="X515" s="83"/>
      <c r="Y515" s="83"/>
      <c r="Z515" s="83"/>
      <c r="AA515" s="83"/>
      <c r="AB515" s="83"/>
      <c r="AC515" s="83"/>
      <c r="AD515" s="83"/>
      <c r="AE515" s="44"/>
    </row>
    <row r="516" spans="5:31" ht="15.75" customHeight="1">
      <c r="E516" s="83"/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  <c r="R516" s="83"/>
      <c r="S516" s="83"/>
      <c r="T516" s="83"/>
      <c r="U516" s="83"/>
      <c r="V516" s="83"/>
      <c r="W516" s="83"/>
      <c r="X516" s="83"/>
      <c r="Y516" s="83"/>
      <c r="Z516" s="83"/>
      <c r="AA516" s="83"/>
      <c r="AB516" s="83"/>
      <c r="AC516" s="83"/>
      <c r="AD516" s="83"/>
      <c r="AE516" s="44"/>
    </row>
    <row r="517" spans="5:31" ht="15.75" customHeight="1">
      <c r="E517" s="83"/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  <c r="R517" s="83"/>
      <c r="S517" s="83"/>
      <c r="T517" s="83"/>
      <c r="U517" s="83"/>
      <c r="V517" s="83"/>
      <c r="W517" s="83"/>
      <c r="X517" s="83"/>
      <c r="Y517" s="83"/>
      <c r="Z517" s="83"/>
      <c r="AA517" s="83"/>
      <c r="AB517" s="83"/>
      <c r="AC517" s="83"/>
      <c r="AD517" s="83"/>
      <c r="AE517" s="44"/>
    </row>
    <row r="518" spans="5:31" ht="15.75" customHeight="1">
      <c r="E518" s="83"/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  <c r="R518" s="83"/>
      <c r="S518" s="83"/>
      <c r="T518" s="83"/>
      <c r="U518" s="83"/>
      <c r="V518" s="83"/>
      <c r="W518" s="83"/>
      <c r="X518" s="83"/>
      <c r="Y518" s="83"/>
      <c r="Z518" s="83"/>
      <c r="AA518" s="83"/>
      <c r="AB518" s="83"/>
      <c r="AC518" s="83"/>
      <c r="AD518" s="83"/>
      <c r="AE518" s="44"/>
    </row>
    <row r="519" spans="5:31" ht="15.75" customHeight="1"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  <c r="Z519" s="83"/>
      <c r="AA519" s="83"/>
      <c r="AB519" s="83"/>
      <c r="AC519" s="83"/>
      <c r="AD519" s="83"/>
      <c r="AE519" s="44"/>
    </row>
    <row r="520" spans="5:31" ht="15.75" customHeight="1">
      <c r="E520" s="83"/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  <c r="R520" s="83"/>
      <c r="S520" s="83"/>
      <c r="T520" s="83"/>
      <c r="U520" s="83"/>
      <c r="V520" s="83"/>
      <c r="W520" s="83"/>
      <c r="X520" s="83"/>
      <c r="Y520" s="83"/>
      <c r="Z520" s="83"/>
      <c r="AA520" s="83"/>
      <c r="AB520" s="83"/>
      <c r="AC520" s="83"/>
      <c r="AD520" s="83"/>
      <c r="AE520" s="44"/>
    </row>
    <row r="521" spans="5:31" ht="15.75" customHeight="1">
      <c r="E521" s="83"/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  <c r="R521" s="83"/>
      <c r="S521" s="83"/>
      <c r="T521" s="83"/>
      <c r="U521" s="83"/>
      <c r="V521" s="83"/>
      <c r="W521" s="83"/>
      <c r="X521" s="83"/>
      <c r="Y521" s="83"/>
      <c r="Z521" s="83"/>
      <c r="AA521" s="83"/>
      <c r="AB521" s="83"/>
      <c r="AC521" s="83"/>
      <c r="AD521" s="83"/>
      <c r="AE521" s="44"/>
    </row>
    <row r="522" spans="5:31" ht="15.75" customHeight="1">
      <c r="E522" s="83"/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  <c r="R522" s="83"/>
      <c r="S522" s="83"/>
      <c r="T522" s="83"/>
      <c r="U522" s="83"/>
      <c r="V522" s="83"/>
      <c r="W522" s="83"/>
      <c r="X522" s="83"/>
      <c r="Y522" s="83"/>
      <c r="Z522" s="83"/>
      <c r="AA522" s="83"/>
      <c r="AB522" s="83"/>
      <c r="AC522" s="83"/>
      <c r="AD522" s="83"/>
      <c r="AE522" s="44"/>
    </row>
    <row r="523" spans="5:31" ht="15.75" customHeight="1">
      <c r="E523" s="83"/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  <c r="R523" s="83"/>
      <c r="S523" s="83"/>
      <c r="T523" s="83"/>
      <c r="U523" s="83"/>
      <c r="V523" s="83"/>
      <c r="W523" s="83"/>
      <c r="X523" s="83"/>
      <c r="Y523" s="83"/>
      <c r="Z523" s="83"/>
      <c r="AA523" s="83"/>
      <c r="AB523" s="83"/>
      <c r="AC523" s="83"/>
      <c r="AD523" s="83"/>
      <c r="AE523" s="44"/>
    </row>
    <row r="524" spans="5:31" ht="15.75" customHeight="1">
      <c r="E524" s="83"/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  <c r="R524" s="83"/>
      <c r="S524" s="83"/>
      <c r="T524" s="83"/>
      <c r="U524" s="83"/>
      <c r="V524" s="83"/>
      <c r="W524" s="83"/>
      <c r="X524" s="83"/>
      <c r="Y524" s="83"/>
      <c r="Z524" s="83"/>
      <c r="AA524" s="83"/>
      <c r="AB524" s="83"/>
      <c r="AC524" s="83"/>
      <c r="AD524" s="83"/>
      <c r="AE524" s="44"/>
    </row>
    <row r="525" spans="5:31" ht="15.75" customHeight="1">
      <c r="E525" s="83"/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  <c r="R525" s="83"/>
      <c r="S525" s="83"/>
      <c r="T525" s="83"/>
      <c r="U525" s="83"/>
      <c r="V525" s="83"/>
      <c r="W525" s="83"/>
      <c r="X525" s="83"/>
      <c r="Y525" s="83"/>
      <c r="Z525" s="83"/>
      <c r="AA525" s="83"/>
      <c r="AB525" s="83"/>
      <c r="AC525" s="83"/>
      <c r="AD525" s="83"/>
      <c r="AE525" s="44"/>
    </row>
    <row r="526" spans="5:31" ht="15.75" customHeight="1">
      <c r="E526" s="83"/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  <c r="R526" s="83"/>
      <c r="S526" s="83"/>
      <c r="T526" s="83"/>
      <c r="U526" s="83"/>
      <c r="V526" s="83"/>
      <c r="W526" s="83"/>
      <c r="X526" s="83"/>
      <c r="Y526" s="83"/>
      <c r="Z526" s="83"/>
      <c r="AA526" s="83"/>
      <c r="AB526" s="83"/>
      <c r="AC526" s="83"/>
      <c r="AD526" s="83"/>
      <c r="AE526" s="44"/>
    </row>
    <row r="527" spans="5:31" ht="15.75" customHeight="1">
      <c r="E527" s="83"/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  <c r="R527" s="83"/>
      <c r="S527" s="83"/>
      <c r="T527" s="83"/>
      <c r="U527" s="83"/>
      <c r="V527" s="83"/>
      <c r="W527" s="83"/>
      <c r="X527" s="83"/>
      <c r="Y527" s="83"/>
      <c r="Z527" s="83"/>
      <c r="AA527" s="83"/>
      <c r="AB527" s="83"/>
      <c r="AC527" s="83"/>
      <c r="AD527" s="83"/>
      <c r="AE527" s="44"/>
    </row>
    <row r="528" spans="5:31" ht="15.75" customHeight="1">
      <c r="E528" s="83"/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  <c r="R528" s="83"/>
      <c r="S528" s="83"/>
      <c r="T528" s="83"/>
      <c r="U528" s="83"/>
      <c r="V528" s="83"/>
      <c r="W528" s="83"/>
      <c r="X528" s="83"/>
      <c r="Y528" s="83"/>
      <c r="Z528" s="83"/>
      <c r="AA528" s="83"/>
      <c r="AB528" s="83"/>
      <c r="AC528" s="83"/>
      <c r="AD528" s="83"/>
      <c r="AE528" s="44"/>
    </row>
    <row r="529" spans="5:31" ht="15.75" customHeight="1">
      <c r="E529" s="83"/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  <c r="R529" s="83"/>
      <c r="S529" s="83"/>
      <c r="T529" s="83"/>
      <c r="U529" s="83"/>
      <c r="V529" s="83"/>
      <c r="W529" s="83"/>
      <c r="X529" s="83"/>
      <c r="Y529" s="83"/>
      <c r="Z529" s="83"/>
      <c r="AA529" s="83"/>
      <c r="AB529" s="83"/>
      <c r="AC529" s="83"/>
      <c r="AD529" s="83"/>
      <c r="AE529" s="44"/>
    </row>
    <row r="530" spans="5:31" ht="15.75" customHeight="1">
      <c r="E530" s="83"/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  <c r="R530" s="83"/>
      <c r="S530" s="83"/>
      <c r="T530" s="83"/>
      <c r="U530" s="83"/>
      <c r="V530" s="83"/>
      <c r="W530" s="83"/>
      <c r="X530" s="83"/>
      <c r="Y530" s="83"/>
      <c r="Z530" s="83"/>
      <c r="AA530" s="83"/>
      <c r="AB530" s="83"/>
      <c r="AC530" s="83"/>
      <c r="AD530" s="83"/>
      <c r="AE530" s="44"/>
    </row>
    <row r="531" spans="5:31" ht="15.75" customHeight="1">
      <c r="E531" s="83"/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  <c r="R531" s="83"/>
      <c r="S531" s="83"/>
      <c r="T531" s="83"/>
      <c r="U531" s="83"/>
      <c r="V531" s="83"/>
      <c r="W531" s="83"/>
      <c r="X531" s="83"/>
      <c r="Y531" s="83"/>
      <c r="Z531" s="83"/>
      <c r="AA531" s="83"/>
      <c r="AB531" s="83"/>
      <c r="AC531" s="83"/>
      <c r="AD531" s="83"/>
      <c r="AE531" s="44"/>
    </row>
    <row r="532" spans="5:31" ht="15.75" customHeight="1">
      <c r="E532" s="83"/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  <c r="R532" s="83"/>
      <c r="S532" s="83"/>
      <c r="T532" s="83"/>
      <c r="U532" s="83"/>
      <c r="V532" s="83"/>
      <c r="W532" s="83"/>
      <c r="X532" s="83"/>
      <c r="Y532" s="83"/>
      <c r="Z532" s="83"/>
      <c r="AA532" s="83"/>
      <c r="AB532" s="83"/>
      <c r="AC532" s="83"/>
      <c r="AD532" s="83"/>
      <c r="AE532" s="44"/>
    </row>
    <row r="533" spans="5:31" ht="15.75" customHeight="1">
      <c r="E533" s="83"/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  <c r="R533" s="83"/>
      <c r="S533" s="83"/>
      <c r="T533" s="83"/>
      <c r="U533" s="83"/>
      <c r="V533" s="83"/>
      <c r="W533" s="83"/>
      <c r="X533" s="83"/>
      <c r="Y533" s="83"/>
      <c r="Z533" s="83"/>
      <c r="AA533" s="83"/>
      <c r="AB533" s="83"/>
      <c r="AC533" s="83"/>
      <c r="AD533" s="83"/>
      <c r="AE533" s="44"/>
    </row>
    <row r="534" spans="5:31" ht="15.75" customHeight="1">
      <c r="E534" s="83"/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  <c r="R534" s="83"/>
      <c r="S534" s="83"/>
      <c r="T534" s="83"/>
      <c r="U534" s="83"/>
      <c r="V534" s="83"/>
      <c r="W534" s="83"/>
      <c r="X534" s="83"/>
      <c r="Y534" s="83"/>
      <c r="Z534" s="83"/>
      <c r="AA534" s="83"/>
      <c r="AB534" s="83"/>
      <c r="AC534" s="83"/>
      <c r="AD534" s="83"/>
      <c r="AE534" s="44"/>
    </row>
    <row r="535" spans="5:31" ht="15.75" customHeight="1">
      <c r="E535" s="83"/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  <c r="R535" s="83"/>
      <c r="S535" s="83"/>
      <c r="T535" s="83"/>
      <c r="U535" s="83"/>
      <c r="V535" s="83"/>
      <c r="W535" s="83"/>
      <c r="X535" s="83"/>
      <c r="Y535" s="83"/>
      <c r="Z535" s="83"/>
      <c r="AA535" s="83"/>
      <c r="AB535" s="83"/>
      <c r="AC535" s="83"/>
      <c r="AD535" s="83"/>
      <c r="AE535" s="44"/>
    </row>
    <row r="536" spans="5:31" ht="15.75" customHeight="1">
      <c r="E536" s="83"/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  <c r="R536" s="83"/>
      <c r="S536" s="83"/>
      <c r="T536" s="83"/>
      <c r="U536" s="83"/>
      <c r="V536" s="83"/>
      <c r="W536" s="83"/>
      <c r="X536" s="83"/>
      <c r="Y536" s="83"/>
      <c r="Z536" s="83"/>
      <c r="AA536" s="83"/>
      <c r="AB536" s="83"/>
      <c r="AC536" s="83"/>
      <c r="AD536" s="83"/>
      <c r="AE536" s="44"/>
    </row>
    <row r="537" spans="5:31" ht="15.75" customHeight="1">
      <c r="E537" s="83"/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  <c r="R537" s="83"/>
      <c r="S537" s="83"/>
      <c r="T537" s="83"/>
      <c r="U537" s="83"/>
      <c r="V537" s="83"/>
      <c r="W537" s="83"/>
      <c r="X537" s="83"/>
      <c r="Y537" s="83"/>
      <c r="Z537" s="83"/>
      <c r="AA537" s="83"/>
      <c r="AB537" s="83"/>
      <c r="AC537" s="83"/>
      <c r="AD537" s="83"/>
      <c r="AE537" s="44"/>
    </row>
    <row r="538" spans="5:31" ht="15.75" customHeight="1">
      <c r="E538" s="83"/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  <c r="R538" s="83"/>
      <c r="S538" s="83"/>
      <c r="T538" s="83"/>
      <c r="U538" s="83"/>
      <c r="V538" s="83"/>
      <c r="W538" s="83"/>
      <c r="X538" s="83"/>
      <c r="Y538" s="83"/>
      <c r="Z538" s="83"/>
      <c r="AA538" s="83"/>
      <c r="AB538" s="83"/>
      <c r="AC538" s="83"/>
      <c r="AD538" s="83"/>
      <c r="AE538" s="44"/>
    </row>
    <row r="539" spans="5:31" ht="15.75" customHeight="1">
      <c r="E539" s="83"/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  <c r="R539" s="83"/>
      <c r="S539" s="83"/>
      <c r="T539" s="83"/>
      <c r="U539" s="83"/>
      <c r="V539" s="83"/>
      <c r="W539" s="83"/>
      <c r="X539" s="83"/>
      <c r="Y539" s="83"/>
      <c r="Z539" s="83"/>
      <c r="AA539" s="83"/>
      <c r="AB539" s="83"/>
      <c r="AC539" s="83"/>
      <c r="AD539" s="83"/>
      <c r="AE539" s="44"/>
    </row>
    <row r="540" spans="5:31" ht="15.75" customHeight="1">
      <c r="E540" s="83"/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  <c r="R540" s="83"/>
      <c r="S540" s="83"/>
      <c r="T540" s="83"/>
      <c r="U540" s="83"/>
      <c r="V540" s="83"/>
      <c r="W540" s="83"/>
      <c r="X540" s="83"/>
      <c r="Y540" s="83"/>
      <c r="Z540" s="83"/>
      <c r="AA540" s="83"/>
      <c r="AB540" s="83"/>
      <c r="AC540" s="83"/>
      <c r="AD540" s="83"/>
      <c r="AE540" s="44"/>
    </row>
    <row r="541" spans="5:31" ht="15.75" customHeight="1">
      <c r="E541" s="83"/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  <c r="R541" s="83"/>
      <c r="S541" s="83"/>
      <c r="T541" s="83"/>
      <c r="U541" s="83"/>
      <c r="V541" s="83"/>
      <c r="W541" s="83"/>
      <c r="X541" s="83"/>
      <c r="Y541" s="83"/>
      <c r="Z541" s="83"/>
      <c r="AA541" s="83"/>
      <c r="AB541" s="83"/>
      <c r="AC541" s="83"/>
      <c r="AD541" s="83"/>
      <c r="AE541" s="44"/>
    </row>
    <row r="542" spans="5:31" ht="15.75" customHeight="1">
      <c r="E542" s="83"/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  <c r="R542" s="83"/>
      <c r="S542" s="83"/>
      <c r="T542" s="83"/>
      <c r="U542" s="83"/>
      <c r="V542" s="83"/>
      <c r="W542" s="83"/>
      <c r="X542" s="83"/>
      <c r="Y542" s="83"/>
      <c r="Z542" s="83"/>
      <c r="AA542" s="83"/>
      <c r="AB542" s="83"/>
      <c r="AC542" s="83"/>
      <c r="AD542" s="83"/>
      <c r="AE542" s="44"/>
    </row>
    <row r="543" spans="5:31" ht="15.75" customHeight="1">
      <c r="E543" s="83"/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  <c r="R543" s="83"/>
      <c r="S543" s="83"/>
      <c r="T543" s="83"/>
      <c r="U543" s="83"/>
      <c r="V543" s="83"/>
      <c r="W543" s="83"/>
      <c r="X543" s="83"/>
      <c r="Y543" s="83"/>
      <c r="Z543" s="83"/>
      <c r="AA543" s="83"/>
      <c r="AB543" s="83"/>
      <c r="AC543" s="83"/>
      <c r="AD543" s="83"/>
      <c r="AE543" s="44"/>
    </row>
    <row r="544" spans="5:31" ht="15.75" customHeight="1">
      <c r="E544" s="83"/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  <c r="R544" s="83"/>
      <c r="S544" s="83"/>
      <c r="T544" s="83"/>
      <c r="U544" s="83"/>
      <c r="V544" s="83"/>
      <c r="W544" s="83"/>
      <c r="X544" s="83"/>
      <c r="Y544" s="83"/>
      <c r="Z544" s="83"/>
      <c r="AA544" s="83"/>
      <c r="AB544" s="83"/>
      <c r="AC544" s="83"/>
      <c r="AD544" s="83"/>
      <c r="AE544" s="44"/>
    </row>
    <row r="545" spans="5:31" ht="15.75" customHeight="1">
      <c r="E545" s="83"/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  <c r="R545" s="83"/>
      <c r="S545" s="83"/>
      <c r="T545" s="83"/>
      <c r="U545" s="83"/>
      <c r="V545" s="83"/>
      <c r="W545" s="83"/>
      <c r="X545" s="83"/>
      <c r="Y545" s="83"/>
      <c r="Z545" s="83"/>
      <c r="AA545" s="83"/>
      <c r="AB545" s="83"/>
      <c r="AC545" s="83"/>
      <c r="AD545" s="83"/>
      <c r="AE545" s="44"/>
    </row>
    <row r="546" spans="5:31" ht="15.75" customHeight="1">
      <c r="E546" s="83"/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  <c r="R546" s="83"/>
      <c r="S546" s="83"/>
      <c r="T546" s="83"/>
      <c r="U546" s="83"/>
      <c r="V546" s="83"/>
      <c r="W546" s="83"/>
      <c r="X546" s="83"/>
      <c r="Y546" s="83"/>
      <c r="Z546" s="83"/>
      <c r="AA546" s="83"/>
      <c r="AB546" s="83"/>
      <c r="AC546" s="83"/>
      <c r="AD546" s="83"/>
      <c r="AE546" s="44"/>
    </row>
    <row r="547" spans="5:31" ht="15.75" customHeight="1">
      <c r="E547" s="83"/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  <c r="R547" s="83"/>
      <c r="S547" s="83"/>
      <c r="T547" s="83"/>
      <c r="U547" s="83"/>
      <c r="V547" s="83"/>
      <c r="W547" s="83"/>
      <c r="X547" s="83"/>
      <c r="Y547" s="83"/>
      <c r="Z547" s="83"/>
      <c r="AA547" s="83"/>
      <c r="AB547" s="83"/>
      <c r="AC547" s="83"/>
      <c r="AD547" s="83"/>
      <c r="AE547" s="44"/>
    </row>
    <row r="548" spans="5:31" ht="15.75" customHeight="1">
      <c r="E548" s="83"/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  <c r="R548" s="83"/>
      <c r="S548" s="83"/>
      <c r="T548" s="83"/>
      <c r="U548" s="83"/>
      <c r="V548" s="83"/>
      <c r="W548" s="83"/>
      <c r="X548" s="83"/>
      <c r="Y548" s="83"/>
      <c r="Z548" s="83"/>
      <c r="AA548" s="83"/>
      <c r="AB548" s="83"/>
      <c r="AC548" s="83"/>
      <c r="AD548" s="83"/>
      <c r="AE548" s="44"/>
    </row>
    <row r="549" spans="5:31" ht="15.75" customHeight="1">
      <c r="E549" s="83"/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  <c r="R549" s="83"/>
      <c r="S549" s="83"/>
      <c r="T549" s="83"/>
      <c r="U549" s="83"/>
      <c r="V549" s="83"/>
      <c r="W549" s="83"/>
      <c r="X549" s="83"/>
      <c r="Y549" s="83"/>
      <c r="Z549" s="83"/>
      <c r="AA549" s="83"/>
      <c r="AB549" s="83"/>
      <c r="AC549" s="83"/>
      <c r="AD549" s="83"/>
      <c r="AE549" s="44"/>
    </row>
    <row r="550" spans="5:31" ht="15.75" customHeight="1">
      <c r="E550" s="83"/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  <c r="R550" s="83"/>
      <c r="S550" s="83"/>
      <c r="T550" s="83"/>
      <c r="U550" s="83"/>
      <c r="V550" s="83"/>
      <c r="W550" s="83"/>
      <c r="X550" s="83"/>
      <c r="Y550" s="83"/>
      <c r="Z550" s="83"/>
      <c r="AA550" s="83"/>
      <c r="AB550" s="83"/>
      <c r="AC550" s="83"/>
      <c r="AD550" s="83"/>
      <c r="AE550" s="44"/>
    </row>
    <row r="551" spans="5:31" ht="15.75" customHeight="1">
      <c r="E551" s="83"/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  <c r="R551" s="83"/>
      <c r="S551" s="83"/>
      <c r="T551" s="83"/>
      <c r="U551" s="83"/>
      <c r="V551" s="83"/>
      <c r="W551" s="83"/>
      <c r="X551" s="83"/>
      <c r="Y551" s="83"/>
      <c r="Z551" s="83"/>
      <c r="AA551" s="83"/>
      <c r="AB551" s="83"/>
      <c r="AC551" s="83"/>
      <c r="AD551" s="83"/>
      <c r="AE551" s="44"/>
    </row>
    <row r="552" spans="5:31" ht="15.75" customHeight="1">
      <c r="E552" s="83"/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  <c r="R552" s="83"/>
      <c r="S552" s="83"/>
      <c r="T552" s="83"/>
      <c r="U552" s="83"/>
      <c r="V552" s="83"/>
      <c r="W552" s="83"/>
      <c r="X552" s="83"/>
      <c r="Y552" s="83"/>
      <c r="Z552" s="83"/>
      <c r="AA552" s="83"/>
      <c r="AB552" s="83"/>
      <c r="AC552" s="83"/>
      <c r="AD552" s="83"/>
      <c r="AE552" s="44"/>
    </row>
    <row r="553" spans="5:31" ht="15.75" customHeight="1"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  <c r="Z553" s="83"/>
      <c r="AA553" s="83"/>
      <c r="AB553" s="83"/>
      <c r="AC553" s="83"/>
      <c r="AD553" s="83"/>
      <c r="AE553" s="44"/>
    </row>
    <row r="554" spans="5:31" ht="15.75" customHeight="1">
      <c r="E554" s="83"/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  <c r="R554" s="83"/>
      <c r="S554" s="83"/>
      <c r="T554" s="83"/>
      <c r="U554" s="83"/>
      <c r="V554" s="83"/>
      <c r="W554" s="83"/>
      <c r="X554" s="83"/>
      <c r="Y554" s="83"/>
      <c r="Z554" s="83"/>
      <c r="AA554" s="83"/>
      <c r="AB554" s="83"/>
      <c r="AC554" s="83"/>
      <c r="AD554" s="83"/>
      <c r="AE554" s="44"/>
    </row>
    <row r="555" spans="5:31" ht="15.75" customHeight="1">
      <c r="E555" s="83"/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  <c r="R555" s="83"/>
      <c r="S555" s="83"/>
      <c r="T555" s="83"/>
      <c r="U555" s="83"/>
      <c r="V555" s="83"/>
      <c r="W555" s="83"/>
      <c r="X555" s="83"/>
      <c r="Y555" s="83"/>
      <c r="Z555" s="83"/>
      <c r="AA555" s="83"/>
      <c r="AB555" s="83"/>
      <c r="AC555" s="83"/>
      <c r="AD555" s="83"/>
      <c r="AE555" s="44"/>
    </row>
    <row r="556" spans="5:31" ht="15.75" customHeight="1">
      <c r="E556" s="83"/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  <c r="R556" s="83"/>
      <c r="S556" s="83"/>
      <c r="T556" s="83"/>
      <c r="U556" s="83"/>
      <c r="V556" s="83"/>
      <c r="W556" s="83"/>
      <c r="X556" s="83"/>
      <c r="Y556" s="83"/>
      <c r="Z556" s="83"/>
      <c r="AA556" s="83"/>
      <c r="AB556" s="83"/>
      <c r="AC556" s="83"/>
      <c r="AD556" s="83"/>
      <c r="AE556" s="44"/>
    </row>
    <row r="557" spans="5:31" ht="15.75" customHeight="1">
      <c r="E557" s="83"/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  <c r="R557" s="83"/>
      <c r="S557" s="83"/>
      <c r="T557" s="83"/>
      <c r="U557" s="83"/>
      <c r="V557" s="83"/>
      <c r="W557" s="83"/>
      <c r="X557" s="83"/>
      <c r="Y557" s="83"/>
      <c r="Z557" s="83"/>
      <c r="AA557" s="83"/>
      <c r="AB557" s="83"/>
      <c r="AC557" s="83"/>
      <c r="AD557" s="83"/>
      <c r="AE557" s="44"/>
    </row>
    <row r="558" spans="5:31" ht="15.75" customHeight="1">
      <c r="E558" s="83"/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  <c r="R558" s="83"/>
      <c r="S558" s="83"/>
      <c r="T558" s="83"/>
      <c r="U558" s="83"/>
      <c r="V558" s="83"/>
      <c r="W558" s="83"/>
      <c r="X558" s="83"/>
      <c r="Y558" s="83"/>
      <c r="Z558" s="83"/>
      <c r="AA558" s="83"/>
      <c r="AB558" s="83"/>
      <c r="AC558" s="83"/>
      <c r="AD558" s="83"/>
      <c r="AE558" s="44"/>
    </row>
    <row r="559" spans="5:31" ht="15.75" customHeight="1">
      <c r="E559" s="83"/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  <c r="R559" s="83"/>
      <c r="S559" s="83"/>
      <c r="T559" s="83"/>
      <c r="U559" s="83"/>
      <c r="V559" s="83"/>
      <c r="W559" s="83"/>
      <c r="X559" s="83"/>
      <c r="Y559" s="83"/>
      <c r="Z559" s="83"/>
      <c r="AA559" s="83"/>
      <c r="AB559" s="83"/>
      <c r="AC559" s="83"/>
      <c r="AD559" s="83"/>
      <c r="AE559" s="44"/>
    </row>
    <row r="560" spans="5:31" ht="15.75" customHeight="1">
      <c r="E560" s="83"/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  <c r="R560" s="83"/>
      <c r="S560" s="83"/>
      <c r="T560" s="83"/>
      <c r="U560" s="83"/>
      <c r="V560" s="83"/>
      <c r="W560" s="83"/>
      <c r="X560" s="83"/>
      <c r="Y560" s="83"/>
      <c r="Z560" s="83"/>
      <c r="AA560" s="83"/>
      <c r="AB560" s="83"/>
      <c r="AC560" s="83"/>
      <c r="AD560" s="83"/>
      <c r="AE560" s="44"/>
    </row>
    <row r="561" spans="5:31" ht="15.75" customHeight="1">
      <c r="E561" s="83"/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  <c r="R561" s="83"/>
      <c r="S561" s="83"/>
      <c r="T561" s="83"/>
      <c r="U561" s="83"/>
      <c r="V561" s="83"/>
      <c r="W561" s="83"/>
      <c r="X561" s="83"/>
      <c r="Y561" s="83"/>
      <c r="Z561" s="83"/>
      <c r="AA561" s="83"/>
      <c r="AB561" s="83"/>
      <c r="AC561" s="83"/>
      <c r="AD561" s="83"/>
      <c r="AE561" s="44"/>
    </row>
    <row r="562" spans="5:31" ht="15.75" customHeight="1">
      <c r="E562" s="83"/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  <c r="R562" s="83"/>
      <c r="S562" s="83"/>
      <c r="T562" s="83"/>
      <c r="U562" s="83"/>
      <c r="V562" s="83"/>
      <c r="W562" s="83"/>
      <c r="X562" s="83"/>
      <c r="Y562" s="83"/>
      <c r="Z562" s="83"/>
      <c r="AA562" s="83"/>
      <c r="AB562" s="83"/>
      <c r="AC562" s="83"/>
      <c r="AD562" s="83"/>
      <c r="AE562" s="44"/>
    </row>
    <row r="563" spans="5:31" ht="15.75" customHeight="1">
      <c r="E563" s="83"/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  <c r="R563" s="83"/>
      <c r="S563" s="83"/>
      <c r="T563" s="83"/>
      <c r="U563" s="83"/>
      <c r="V563" s="83"/>
      <c r="W563" s="83"/>
      <c r="X563" s="83"/>
      <c r="Y563" s="83"/>
      <c r="Z563" s="83"/>
      <c r="AA563" s="83"/>
      <c r="AB563" s="83"/>
      <c r="AC563" s="83"/>
      <c r="AD563" s="83"/>
      <c r="AE563" s="44"/>
    </row>
    <row r="564" spans="5:31" ht="15.75" customHeight="1">
      <c r="E564" s="83"/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  <c r="R564" s="83"/>
      <c r="S564" s="83"/>
      <c r="T564" s="83"/>
      <c r="U564" s="83"/>
      <c r="V564" s="83"/>
      <c r="W564" s="83"/>
      <c r="X564" s="83"/>
      <c r="Y564" s="83"/>
      <c r="Z564" s="83"/>
      <c r="AA564" s="83"/>
      <c r="AB564" s="83"/>
      <c r="AC564" s="83"/>
      <c r="AD564" s="83"/>
      <c r="AE564" s="44"/>
    </row>
    <row r="565" spans="5:31" ht="15.75" customHeight="1">
      <c r="E565" s="83"/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  <c r="R565" s="83"/>
      <c r="S565" s="83"/>
      <c r="T565" s="83"/>
      <c r="U565" s="83"/>
      <c r="V565" s="83"/>
      <c r="W565" s="83"/>
      <c r="X565" s="83"/>
      <c r="Y565" s="83"/>
      <c r="Z565" s="83"/>
      <c r="AA565" s="83"/>
      <c r="AB565" s="83"/>
      <c r="AC565" s="83"/>
      <c r="AD565" s="83"/>
      <c r="AE565" s="44"/>
    </row>
    <row r="566" spans="5:31" ht="15.75" customHeight="1">
      <c r="E566" s="83"/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  <c r="R566" s="83"/>
      <c r="S566" s="83"/>
      <c r="T566" s="83"/>
      <c r="U566" s="83"/>
      <c r="V566" s="83"/>
      <c r="W566" s="83"/>
      <c r="X566" s="83"/>
      <c r="Y566" s="83"/>
      <c r="Z566" s="83"/>
      <c r="AA566" s="83"/>
      <c r="AB566" s="83"/>
      <c r="AC566" s="83"/>
      <c r="AD566" s="83"/>
      <c r="AE566" s="44"/>
    </row>
    <row r="567" spans="5:31" ht="15.75" customHeight="1">
      <c r="E567" s="83"/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  <c r="R567" s="83"/>
      <c r="S567" s="83"/>
      <c r="T567" s="83"/>
      <c r="U567" s="83"/>
      <c r="V567" s="83"/>
      <c r="W567" s="83"/>
      <c r="X567" s="83"/>
      <c r="Y567" s="83"/>
      <c r="Z567" s="83"/>
      <c r="AA567" s="83"/>
      <c r="AB567" s="83"/>
      <c r="AC567" s="83"/>
      <c r="AD567" s="83"/>
      <c r="AE567" s="44"/>
    </row>
    <row r="568" spans="5:31" ht="15.75" customHeight="1">
      <c r="E568" s="83"/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  <c r="R568" s="83"/>
      <c r="S568" s="83"/>
      <c r="T568" s="83"/>
      <c r="U568" s="83"/>
      <c r="V568" s="83"/>
      <c r="W568" s="83"/>
      <c r="X568" s="83"/>
      <c r="Y568" s="83"/>
      <c r="Z568" s="83"/>
      <c r="AA568" s="83"/>
      <c r="AB568" s="83"/>
      <c r="AC568" s="83"/>
      <c r="AD568" s="83"/>
      <c r="AE568" s="44"/>
    </row>
    <row r="569" spans="5:31" ht="15.75" customHeight="1">
      <c r="E569" s="83"/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  <c r="R569" s="83"/>
      <c r="S569" s="83"/>
      <c r="T569" s="83"/>
      <c r="U569" s="83"/>
      <c r="V569" s="83"/>
      <c r="W569" s="83"/>
      <c r="X569" s="83"/>
      <c r="Y569" s="83"/>
      <c r="Z569" s="83"/>
      <c r="AA569" s="83"/>
      <c r="AB569" s="83"/>
      <c r="AC569" s="83"/>
      <c r="AD569" s="83"/>
      <c r="AE569" s="44"/>
    </row>
    <row r="570" spans="5:31" ht="15.75" customHeight="1">
      <c r="E570" s="83"/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  <c r="R570" s="83"/>
      <c r="S570" s="83"/>
      <c r="T570" s="83"/>
      <c r="U570" s="83"/>
      <c r="V570" s="83"/>
      <c r="W570" s="83"/>
      <c r="X570" s="83"/>
      <c r="Y570" s="83"/>
      <c r="Z570" s="83"/>
      <c r="AA570" s="83"/>
      <c r="AB570" s="83"/>
      <c r="AC570" s="83"/>
      <c r="AD570" s="83"/>
      <c r="AE570" s="44"/>
    </row>
    <row r="571" spans="5:31" ht="15.75" customHeight="1">
      <c r="E571" s="83"/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  <c r="R571" s="83"/>
      <c r="S571" s="83"/>
      <c r="T571" s="83"/>
      <c r="U571" s="83"/>
      <c r="V571" s="83"/>
      <c r="W571" s="83"/>
      <c r="X571" s="83"/>
      <c r="Y571" s="83"/>
      <c r="Z571" s="83"/>
      <c r="AA571" s="83"/>
      <c r="AB571" s="83"/>
      <c r="AC571" s="83"/>
      <c r="AD571" s="83"/>
      <c r="AE571" s="44"/>
    </row>
    <row r="572" spans="5:31" ht="15.75" customHeight="1">
      <c r="E572" s="83"/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  <c r="R572" s="83"/>
      <c r="S572" s="83"/>
      <c r="T572" s="83"/>
      <c r="U572" s="83"/>
      <c r="V572" s="83"/>
      <c r="W572" s="83"/>
      <c r="X572" s="83"/>
      <c r="Y572" s="83"/>
      <c r="Z572" s="83"/>
      <c r="AA572" s="83"/>
      <c r="AB572" s="83"/>
      <c r="AC572" s="83"/>
      <c r="AD572" s="83"/>
      <c r="AE572" s="44"/>
    </row>
    <row r="573" spans="5:31" ht="15.75" customHeight="1">
      <c r="E573" s="83"/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  <c r="R573" s="83"/>
      <c r="S573" s="83"/>
      <c r="T573" s="83"/>
      <c r="U573" s="83"/>
      <c r="V573" s="83"/>
      <c r="W573" s="83"/>
      <c r="X573" s="83"/>
      <c r="Y573" s="83"/>
      <c r="Z573" s="83"/>
      <c r="AA573" s="83"/>
      <c r="AB573" s="83"/>
      <c r="AC573" s="83"/>
      <c r="AD573" s="83"/>
      <c r="AE573" s="44"/>
    </row>
    <row r="574" spans="5:31" ht="15.75" customHeight="1">
      <c r="E574" s="83"/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  <c r="R574" s="83"/>
      <c r="S574" s="83"/>
      <c r="T574" s="83"/>
      <c r="U574" s="83"/>
      <c r="V574" s="83"/>
      <c r="W574" s="83"/>
      <c r="X574" s="83"/>
      <c r="Y574" s="83"/>
      <c r="Z574" s="83"/>
      <c r="AA574" s="83"/>
      <c r="AB574" s="83"/>
      <c r="AC574" s="83"/>
      <c r="AD574" s="83"/>
      <c r="AE574" s="44"/>
    </row>
    <row r="575" spans="5:31" ht="15.75" customHeight="1">
      <c r="E575" s="83"/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  <c r="R575" s="83"/>
      <c r="S575" s="83"/>
      <c r="T575" s="83"/>
      <c r="U575" s="83"/>
      <c r="V575" s="83"/>
      <c r="W575" s="83"/>
      <c r="X575" s="83"/>
      <c r="Y575" s="83"/>
      <c r="Z575" s="83"/>
      <c r="AA575" s="83"/>
      <c r="AB575" s="83"/>
      <c r="AC575" s="83"/>
      <c r="AD575" s="83"/>
      <c r="AE575" s="44"/>
    </row>
    <row r="576" spans="5:31" ht="15.75" customHeight="1">
      <c r="E576" s="83"/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  <c r="R576" s="83"/>
      <c r="S576" s="83"/>
      <c r="T576" s="83"/>
      <c r="U576" s="83"/>
      <c r="V576" s="83"/>
      <c r="W576" s="83"/>
      <c r="X576" s="83"/>
      <c r="Y576" s="83"/>
      <c r="Z576" s="83"/>
      <c r="AA576" s="83"/>
      <c r="AB576" s="83"/>
      <c r="AC576" s="83"/>
      <c r="AD576" s="83"/>
      <c r="AE576" s="44"/>
    </row>
    <row r="577" spans="5:31" ht="15.75" customHeight="1">
      <c r="E577" s="83"/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  <c r="R577" s="83"/>
      <c r="S577" s="83"/>
      <c r="T577" s="83"/>
      <c r="U577" s="83"/>
      <c r="V577" s="83"/>
      <c r="W577" s="83"/>
      <c r="X577" s="83"/>
      <c r="Y577" s="83"/>
      <c r="Z577" s="83"/>
      <c r="AA577" s="83"/>
      <c r="AB577" s="83"/>
      <c r="AC577" s="83"/>
      <c r="AD577" s="83"/>
      <c r="AE577" s="44"/>
    </row>
    <row r="578" spans="5:31" ht="15.75" customHeight="1">
      <c r="E578" s="83"/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  <c r="R578" s="83"/>
      <c r="S578" s="83"/>
      <c r="T578" s="83"/>
      <c r="U578" s="83"/>
      <c r="V578" s="83"/>
      <c r="W578" s="83"/>
      <c r="X578" s="83"/>
      <c r="Y578" s="83"/>
      <c r="Z578" s="83"/>
      <c r="AA578" s="83"/>
      <c r="AB578" s="83"/>
      <c r="AC578" s="83"/>
      <c r="AD578" s="83"/>
      <c r="AE578" s="44"/>
    </row>
    <row r="579" spans="5:31" ht="15.75" customHeight="1">
      <c r="E579" s="83"/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  <c r="R579" s="83"/>
      <c r="S579" s="83"/>
      <c r="T579" s="83"/>
      <c r="U579" s="83"/>
      <c r="V579" s="83"/>
      <c r="W579" s="83"/>
      <c r="X579" s="83"/>
      <c r="Y579" s="83"/>
      <c r="Z579" s="83"/>
      <c r="AA579" s="83"/>
      <c r="AB579" s="83"/>
      <c r="AC579" s="83"/>
      <c r="AD579" s="83"/>
      <c r="AE579" s="44"/>
    </row>
    <row r="580" spans="5:31" ht="15.75" customHeight="1">
      <c r="E580" s="83"/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  <c r="R580" s="83"/>
      <c r="S580" s="83"/>
      <c r="T580" s="83"/>
      <c r="U580" s="83"/>
      <c r="V580" s="83"/>
      <c r="W580" s="83"/>
      <c r="X580" s="83"/>
      <c r="Y580" s="83"/>
      <c r="Z580" s="83"/>
      <c r="AA580" s="83"/>
      <c r="AB580" s="83"/>
      <c r="AC580" s="83"/>
      <c r="AD580" s="83"/>
      <c r="AE580" s="44"/>
    </row>
    <row r="581" spans="5:31" ht="15.75" customHeight="1">
      <c r="E581" s="83"/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  <c r="R581" s="83"/>
      <c r="S581" s="83"/>
      <c r="T581" s="83"/>
      <c r="U581" s="83"/>
      <c r="V581" s="83"/>
      <c r="W581" s="83"/>
      <c r="X581" s="83"/>
      <c r="Y581" s="83"/>
      <c r="Z581" s="83"/>
      <c r="AA581" s="83"/>
      <c r="AB581" s="83"/>
      <c r="AC581" s="83"/>
      <c r="AD581" s="83"/>
      <c r="AE581" s="44"/>
    </row>
    <row r="582" spans="5:31" ht="15.75" customHeight="1">
      <c r="E582" s="83"/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  <c r="R582" s="83"/>
      <c r="S582" s="83"/>
      <c r="T582" s="83"/>
      <c r="U582" s="83"/>
      <c r="V582" s="83"/>
      <c r="W582" s="83"/>
      <c r="X582" s="83"/>
      <c r="Y582" s="83"/>
      <c r="Z582" s="83"/>
      <c r="AA582" s="83"/>
      <c r="AB582" s="83"/>
      <c r="AC582" s="83"/>
      <c r="AD582" s="83"/>
      <c r="AE582" s="44"/>
    </row>
    <row r="583" spans="5:31" ht="15.75" customHeight="1">
      <c r="E583" s="83"/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  <c r="R583" s="83"/>
      <c r="S583" s="83"/>
      <c r="T583" s="83"/>
      <c r="U583" s="83"/>
      <c r="V583" s="83"/>
      <c r="W583" s="83"/>
      <c r="X583" s="83"/>
      <c r="Y583" s="83"/>
      <c r="Z583" s="83"/>
      <c r="AA583" s="83"/>
      <c r="AB583" s="83"/>
      <c r="AC583" s="83"/>
      <c r="AD583" s="83"/>
      <c r="AE583" s="44"/>
    </row>
    <row r="584" spans="5:31" ht="15.75" customHeight="1">
      <c r="E584" s="83"/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  <c r="R584" s="83"/>
      <c r="S584" s="83"/>
      <c r="T584" s="83"/>
      <c r="U584" s="83"/>
      <c r="V584" s="83"/>
      <c r="W584" s="83"/>
      <c r="X584" s="83"/>
      <c r="Y584" s="83"/>
      <c r="Z584" s="83"/>
      <c r="AA584" s="83"/>
      <c r="AB584" s="83"/>
      <c r="AC584" s="83"/>
      <c r="AD584" s="83"/>
      <c r="AE584" s="44"/>
    </row>
    <row r="585" spans="5:31" ht="15.75" customHeight="1">
      <c r="E585" s="83"/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  <c r="R585" s="83"/>
      <c r="S585" s="83"/>
      <c r="T585" s="83"/>
      <c r="U585" s="83"/>
      <c r="V585" s="83"/>
      <c r="W585" s="83"/>
      <c r="X585" s="83"/>
      <c r="Y585" s="83"/>
      <c r="Z585" s="83"/>
      <c r="AA585" s="83"/>
      <c r="AB585" s="83"/>
      <c r="AC585" s="83"/>
      <c r="AD585" s="83"/>
      <c r="AE585" s="44"/>
    </row>
    <row r="586" spans="5:31" ht="15.75" customHeight="1">
      <c r="E586" s="83"/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  <c r="R586" s="83"/>
      <c r="S586" s="83"/>
      <c r="T586" s="83"/>
      <c r="U586" s="83"/>
      <c r="V586" s="83"/>
      <c r="W586" s="83"/>
      <c r="X586" s="83"/>
      <c r="Y586" s="83"/>
      <c r="Z586" s="83"/>
      <c r="AA586" s="83"/>
      <c r="AB586" s="83"/>
      <c r="AC586" s="83"/>
      <c r="AD586" s="83"/>
      <c r="AE586" s="44"/>
    </row>
    <row r="587" spans="5:31" ht="15.75" customHeight="1">
      <c r="E587" s="83"/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  <c r="R587" s="83"/>
      <c r="S587" s="83"/>
      <c r="T587" s="83"/>
      <c r="U587" s="83"/>
      <c r="V587" s="83"/>
      <c r="W587" s="83"/>
      <c r="X587" s="83"/>
      <c r="Y587" s="83"/>
      <c r="Z587" s="83"/>
      <c r="AA587" s="83"/>
      <c r="AB587" s="83"/>
      <c r="AC587" s="83"/>
      <c r="AD587" s="83"/>
      <c r="AE587" s="44"/>
    </row>
    <row r="588" spans="5:31" ht="15.75" customHeight="1">
      <c r="E588" s="83"/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  <c r="R588" s="83"/>
      <c r="S588" s="83"/>
      <c r="T588" s="83"/>
      <c r="U588" s="83"/>
      <c r="V588" s="83"/>
      <c r="W588" s="83"/>
      <c r="X588" s="83"/>
      <c r="Y588" s="83"/>
      <c r="Z588" s="83"/>
      <c r="AA588" s="83"/>
      <c r="AB588" s="83"/>
      <c r="AC588" s="83"/>
      <c r="AD588" s="83"/>
      <c r="AE588" s="44"/>
    </row>
    <row r="589" spans="5:31" ht="15.75" customHeight="1">
      <c r="E589" s="83"/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  <c r="R589" s="83"/>
      <c r="S589" s="83"/>
      <c r="T589" s="83"/>
      <c r="U589" s="83"/>
      <c r="V589" s="83"/>
      <c r="W589" s="83"/>
      <c r="X589" s="83"/>
      <c r="Y589" s="83"/>
      <c r="Z589" s="83"/>
      <c r="AA589" s="83"/>
      <c r="AB589" s="83"/>
      <c r="AC589" s="83"/>
      <c r="AD589" s="83"/>
      <c r="AE589" s="44"/>
    </row>
    <row r="590" spans="5:31" ht="15.75" customHeight="1">
      <c r="E590" s="83"/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  <c r="R590" s="83"/>
      <c r="S590" s="83"/>
      <c r="T590" s="83"/>
      <c r="U590" s="83"/>
      <c r="V590" s="83"/>
      <c r="W590" s="83"/>
      <c r="X590" s="83"/>
      <c r="Y590" s="83"/>
      <c r="Z590" s="83"/>
      <c r="AA590" s="83"/>
      <c r="AB590" s="83"/>
      <c r="AC590" s="83"/>
      <c r="AD590" s="83"/>
      <c r="AE590" s="44"/>
    </row>
    <row r="591" spans="5:31" ht="15.75" customHeight="1">
      <c r="E591" s="83"/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  <c r="R591" s="83"/>
      <c r="S591" s="83"/>
      <c r="T591" s="83"/>
      <c r="U591" s="83"/>
      <c r="V591" s="83"/>
      <c r="W591" s="83"/>
      <c r="X591" s="83"/>
      <c r="Y591" s="83"/>
      <c r="Z591" s="83"/>
      <c r="AA591" s="83"/>
      <c r="AB591" s="83"/>
      <c r="AC591" s="83"/>
      <c r="AD591" s="83"/>
      <c r="AE591" s="44"/>
    </row>
    <row r="592" spans="5:31" ht="15.75" customHeight="1">
      <c r="E592" s="83"/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  <c r="R592" s="83"/>
      <c r="S592" s="83"/>
      <c r="T592" s="83"/>
      <c r="U592" s="83"/>
      <c r="V592" s="83"/>
      <c r="W592" s="83"/>
      <c r="X592" s="83"/>
      <c r="Y592" s="83"/>
      <c r="Z592" s="83"/>
      <c r="AA592" s="83"/>
      <c r="AB592" s="83"/>
      <c r="AC592" s="83"/>
      <c r="AD592" s="83"/>
      <c r="AE592" s="44"/>
    </row>
    <row r="593" spans="5:31" ht="15.75" customHeight="1">
      <c r="E593" s="83"/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  <c r="R593" s="83"/>
      <c r="S593" s="83"/>
      <c r="T593" s="83"/>
      <c r="U593" s="83"/>
      <c r="V593" s="83"/>
      <c r="W593" s="83"/>
      <c r="X593" s="83"/>
      <c r="Y593" s="83"/>
      <c r="Z593" s="83"/>
      <c r="AA593" s="83"/>
      <c r="AB593" s="83"/>
      <c r="AC593" s="83"/>
      <c r="AD593" s="83"/>
      <c r="AE593" s="44"/>
    </row>
    <row r="594" spans="5:31" ht="15.75" customHeight="1">
      <c r="E594" s="83"/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  <c r="R594" s="83"/>
      <c r="S594" s="83"/>
      <c r="T594" s="83"/>
      <c r="U594" s="83"/>
      <c r="V594" s="83"/>
      <c r="W594" s="83"/>
      <c r="X594" s="83"/>
      <c r="Y594" s="83"/>
      <c r="Z594" s="83"/>
      <c r="AA594" s="83"/>
      <c r="AB594" s="83"/>
      <c r="AC594" s="83"/>
      <c r="AD594" s="83"/>
      <c r="AE594" s="44"/>
    </row>
    <row r="595" spans="5:31" ht="15.75" customHeight="1">
      <c r="E595" s="83"/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  <c r="R595" s="83"/>
      <c r="S595" s="83"/>
      <c r="T595" s="83"/>
      <c r="U595" s="83"/>
      <c r="V595" s="83"/>
      <c r="W595" s="83"/>
      <c r="X595" s="83"/>
      <c r="Y595" s="83"/>
      <c r="Z595" s="83"/>
      <c r="AA595" s="83"/>
      <c r="AB595" s="83"/>
      <c r="AC595" s="83"/>
      <c r="AD595" s="83"/>
      <c r="AE595" s="44"/>
    </row>
    <row r="596" spans="5:31" ht="15.75" customHeight="1">
      <c r="E596" s="83"/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  <c r="R596" s="83"/>
      <c r="S596" s="83"/>
      <c r="T596" s="83"/>
      <c r="U596" s="83"/>
      <c r="V596" s="83"/>
      <c r="W596" s="83"/>
      <c r="X596" s="83"/>
      <c r="Y596" s="83"/>
      <c r="Z596" s="83"/>
      <c r="AA596" s="83"/>
      <c r="AB596" s="83"/>
      <c r="AC596" s="83"/>
      <c r="AD596" s="83"/>
      <c r="AE596" s="44"/>
    </row>
    <row r="597" spans="5:31" ht="15.75" customHeight="1">
      <c r="E597" s="83"/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  <c r="R597" s="83"/>
      <c r="S597" s="83"/>
      <c r="T597" s="83"/>
      <c r="U597" s="83"/>
      <c r="V597" s="83"/>
      <c r="W597" s="83"/>
      <c r="X597" s="83"/>
      <c r="Y597" s="83"/>
      <c r="Z597" s="83"/>
      <c r="AA597" s="83"/>
      <c r="AB597" s="83"/>
      <c r="AC597" s="83"/>
      <c r="AD597" s="83"/>
      <c r="AE597" s="44"/>
    </row>
    <row r="598" spans="5:31" ht="15.75" customHeight="1"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  <c r="Z598" s="83"/>
      <c r="AA598" s="83"/>
      <c r="AB598" s="83"/>
      <c r="AC598" s="83"/>
      <c r="AD598" s="83"/>
      <c r="AE598" s="44"/>
    </row>
    <row r="599" spans="5:31" ht="15.75" customHeight="1">
      <c r="E599" s="83"/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  <c r="R599" s="83"/>
      <c r="S599" s="83"/>
      <c r="T599" s="83"/>
      <c r="U599" s="83"/>
      <c r="V599" s="83"/>
      <c r="W599" s="83"/>
      <c r="X599" s="83"/>
      <c r="Y599" s="83"/>
      <c r="Z599" s="83"/>
      <c r="AA599" s="83"/>
      <c r="AB599" s="83"/>
      <c r="AC599" s="83"/>
      <c r="AD599" s="83"/>
      <c r="AE599" s="44"/>
    </row>
    <row r="600" spans="5:31" ht="15.75" customHeight="1">
      <c r="E600" s="83"/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  <c r="R600" s="83"/>
      <c r="S600" s="83"/>
      <c r="T600" s="83"/>
      <c r="U600" s="83"/>
      <c r="V600" s="83"/>
      <c r="W600" s="83"/>
      <c r="X600" s="83"/>
      <c r="Y600" s="83"/>
      <c r="Z600" s="83"/>
      <c r="AA600" s="83"/>
      <c r="AB600" s="83"/>
      <c r="AC600" s="83"/>
      <c r="AD600" s="83"/>
      <c r="AE600" s="44"/>
    </row>
    <row r="601" spans="5:31" ht="15.75" customHeight="1">
      <c r="E601" s="83"/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  <c r="R601" s="83"/>
      <c r="S601" s="83"/>
      <c r="T601" s="83"/>
      <c r="U601" s="83"/>
      <c r="V601" s="83"/>
      <c r="W601" s="83"/>
      <c r="X601" s="83"/>
      <c r="Y601" s="83"/>
      <c r="Z601" s="83"/>
      <c r="AA601" s="83"/>
      <c r="AB601" s="83"/>
      <c r="AC601" s="83"/>
      <c r="AD601" s="83"/>
      <c r="AE601" s="44"/>
    </row>
    <row r="602" spans="5:31" ht="15.75" customHeight="1">
      <c r="E602" s="83"/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  <c r="R602" s="83"/>
      <c r="S602" s="83"/>
      <c r="T602" s="83"/>
      <c r="U602" s="83"/>
      <c r="V602" s="83"/>
      <c r="W602" s="83"/>
      <c r="X602" s="83"/>
      <c r="Y602" s="83"/>
      <c r="Z602" s="83"/>
      <c r="AA602" s="83"/>
      <c r="AB602" s="83"/>
      <c r="AC602" s="83"/>
      <c r="AD602" s="83"/>
      <c r="AE602" s="44"/>
    </row>
    <row r="603" spans="5:31" ht="15.75" customHeight="1">
      <c r="E603" s="83"/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  <c r="R603" s="83"/>
      <c r="S603" s="83"/>
      <c r="T603" s="83"/>
      <c r="U603" s="83"/>
      <c r="V603" s="83"/>
      <c r="W603" s="83"/>
      <c r="X603" s="83"/>
      <c r="Y603" s="83"/>
      <c r="Z603" s="83"/>
      <c r="AA603" s="83"/>
      <c r="AB603" s="83"/>
      <c r="AC603" s="83"/>
      <c r="AD603" s="83"/>
      <c r="AE603" s="44"/>
    </row>
    <row r="604" spans="5:31" ht="15.75" customHeight="1">
      <c r="E604" s="83"/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  <c r="R604" s="83"/>
      <c r="S604" s="83"/>
      <c r="T604" s="83"/>
      <c r="U604" s="83"/>
      <c r="V604" s="83"/>
      <c r="W604" s="83"/>
      <c r="X604" s="83"/>
      <c r="Y604" s="83"/>
      <c r="Z604" s="83"/>
      <c r="AA604" s="83"/>
      <c r="AB604" s="83"/>
      <c r="AC604" s="83"/>
      <c r="AD604" s="83"/>
      <c r="AE604" s="44"/>
    </row>
    <row r="605" spans="5:31" ht="15.75" customHeight="1">
      <c r="E605" s="83"/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  <c r="R605" s="83"/>
      <c r="S605" s="83"/>
      <c r="T605" s="83"/>
      <c r="U605" s="83"/>
      <c r="V605" s="83"/>
      <c r="W605" s="83"/>
      <c r="X605" s="83"/>
      <c r="Y605" s="83"/>
      <c r="Z605" s="83"/>
      <c r="AA605" s="83"/>
      <c r="AB605" s="83"/>
      <c r="AC605" s="83"/>
      <c r="AD605" s="83"/>
      <c r="AE605" s="44"/>
    </row>
    <row r="606" spans="5:31" ht="15.75" customHeight="1">
      <c r="E606" s="83"/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  <c r="R606" s="83"/>
      <c r="S606" s="83"/>
      <c r="T606" s="83"/>
      <c r="U606" s="83"/>
      <c r="V606" s="83"/>
      <c r="W606" s="83"/>
      <c r="X606" s="83"/>
      <c r="Y606" s="83"/>
      <c r="Z606" s="83"/>
      <c r="AA606" s="83"/>
      <c r="AB606" s="83"/>
      <c r="AC606" s="83"/>
      <c r="AD606" s="83"/>
      <c r="AE606" s="44"/>
    </row>
    <row r="607" spans="5:31" ht="15.75" customHeight="1">
      <c r="E607" s="83"/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  <c r="R607" s="83"/>
      <c r="S607" s="83"/>
      <c r="T607" s="83"/>
      <c r="U607" s="83"/>
      <c r="V607" s="83"/>
      <c r="W607" s="83"/>
      <c r="X607" s="83"/>
      <c r="Y607" s="83"/>
      <c r="Z607" s="83"/>
      <c r="AA607" s="83"/>
      <c r="AB607" s="83"/>
      <c r="AC607" s="83"/>
      <c r="AD607" s="83"/>
      <c r="AE607" s="44"/>
    </row>
    <row r="608" spans="5:31" ht="15.75" customHeight="1">
      <c r="E608" s="83"/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  <c r="R608" s="83"/>
      <c r="S608" s="83"/>
      <c r="T608" s="83"/>
      <c r="U608" s="83"/>
      <c r="V608" s="83"/>
      <c r="W608" s="83"/>
      <c r="X608" s="83"/>
      <c r="Y608" s="83"/>
      <c r="Z608" s="83"/>
      <c r="AA608" s="83"/>
      <c r="AB608" s="83"/>
      <c r="AC608" s="83"/>
      <c r="AD608" s="83"/>
      <c r="AE608" s="44"/>
    </row>
    <row r="609" spans="5:31" ht="15.75" customHeight="1">
      <c r="E609" s="83"/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  <c r="R609" s="83"/>
      <c r="S609" s="83"/>
      <c r="T609" s="83"/>
      <c r="U609" s="83"/>
      <c r="V609" s="83"/>
      <c r="W609" s="83"/>
      <c r="X609" s="83"/>
      <c r="Y609" s="83"/>
      <c r="Z609" s="83"/>
      <c r="AA609" s="83"/>
      <c r="AB609" s="83"/>
      <c r="AC609" s="83"/>
      <c r="AD609" s="83"/>
      <c r="AE609" s="44"/>
    </row>
    <row r="610" spans="5:31" ht="15.75" customHeight="1">
      <c r="E610" s="83"/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  <c r="R610" s="83"/>
      <c r="S610" s="83"/>
      <c r="T610" s="83"/>
      <c r="U610" s="83"/>
      <c r="V610" s="83"/>
      <c r="W610" s="83"/>
      <c r="X610" s="83"/>
      <c r="Y610" s="83"/>
      <c r="Z610" s="83"/>
      <c r="AA610" s="83"/>
      <c r="AB610" s="83"/>
      <c r="AC610" s="83"/>
      <c r="AD610" s="83"/>
      <c r="AE610" s="44"/>
    </row>
    <row r="611" spans="5:31" ht="15.75" customHeight="1">
      <c r="E611" s="83"/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  <c r="R611" s="83"/>
      <c r="S611" s="83"/>
      <c r="T611" s="83"/>
      <c r="U611" s="83"/>
      <c r="V611" s="83"/>
      <c r="W611" s="83"/>
      <c r="X611" s="83"/>
      <c r="Y611" s="83"/>
      <c r="Z611" s="83"/>
      <c r="AA611" s="83"/>
      <c r="AB611" s="83"/>
      <c r="AC611" s="83"/>
      <c r="AD611" s="83"/>
      <c r="AE611" s="44"/>
    </row>
    <row r="612" spans="5:31" ht="15.75" customHeight="1">
      <c r="E612" s="83"/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  <c r="R612" s="83"/>
      <c r="S612" s="83"/>
      <c r="T612" s="83"/>
      <c r="U612" s="83"/>
      <c r="V612" s="83"/>
      <c r="W612" s="83"/>
      <c r="X612" s="83"/>
      <c r="Y612" s="83"/>
      <c r="Z612" s="83"/>
      <c r="AA612" s="83"/>
      <c r="AB612" s="83"/>
      <c r="AC612" s="83"/>
      <c r="AD612" s="83"/>
      <c r="AE612" s="44"/>
    </row>
    <row r="613" spans="5:31" ht="15.75" customHeight="1">
      <c r="E613" s="83"/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  <c r="R613" s="83"/>
      <c r="S613" s="83"/>
      <c r="T613" s="83"/>
      <c r="U613" s="83"/>
      <c r="V613" s="83"/>
      <c r="W613" s="83"/>
      <c r="X613" s="83"/>
      <c r="Y613" s="83"/>
      <c r="Z613" s="83"/>
      <c r="AA613" s="83"/>
      <c r="AB613" s="83"/>
      <c r="AC613" s="83"/>
      <c r="AD613" s="83"/>
      <c r="AE613" s="44"/>
    </row>
    <row r="614" spans="5:31" ht="15.75" customHeight="1">
      <c r="E614" s="83"/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  <c r="R614" s="83"/>
      <c r="S614" s="83"/>
      <c r="T614" s="83"/>
      <c r="U614" s="83"/>
      <c r="V614" s="83"/>
      <c r="W614" s="83"/>
      <c r="X614" s="83"/>
      <c r="Y614" s="83"/>
      <c r="Z614" s="83"/>
      <c r="AA614" s="83"/>
      <c r="AB614" s="83"/>
      <c r="AC614" s="83"/>
      <c r="AD614" s="83"/>
      <c r="AE614" s="44"/>
    </row>
    <row r="615" spans="5:31" ht="15.75" customHeight="1">
      <c r="E615" s="83"/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  <c r="R615" s="83"/>
      <c r="S615" s="83"/>
      <c r="T615" s="83"/>
      <c r="U615" s="83"/>
      <c r="V615" s="83"/>
      <c r="W615" s="83"/>
      <c r="X615" s="83"/>
      <c r="Y615" s="83"/>
      <c r="Z615" s="83"/>
      <c r="AA615" s="83"/>
      <c r="AB615" s="83"/>
      <c r="AC615" s="83"/>
      <c r="AD615" s="83"/>
      <c r="AE615" s="44"/>
    </row>
    <row r="616" spans="5:31" ht="15.75" customHeight="1">
      <c r="E616" s="83"/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  <c r="R616" s="83"/>
      <c r="S616" s="83"/>
      <c r="T616" s="83"/>
      <c r="U616" s="83"/>
      <c r="V616" s="83"/>
      <c r="W616" s="83"/>
      <c r="X616" s="83"/>
      <c r="Y616" s="83"/>
      <c r="Z616" s="83"/>
      <c r="AA616" s="83"/>
      <c r="AB616" s="83"/>
      <c r="AC616" s="83"/>
      <c r="AD616" s="83"/>
      <c r="AE616" s="44"/>
    </row>
    <row r="617" spans="5:31" ht="15.75" customHeight="1">
      <c r="E617" s="83"/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  <c r="R617" s="83"/>
      <c r="S617" s="83"/>
      <c r="T617" s="83"/>
      <c r="U617" s="83"/>
      <c r="V617" s="83"/>
      <c r="W617" s="83"/>
      <c r="X617" s="83"/>
      <c r="Y617" s="83"/>
      <c r="Z617" s="83"/>
      <c r="AA617" s="83"/>
      <c r="AB617" s="83"/>
      <c r="AC617" s="83"/>
      <c r="AD617" s="83"/>
      <c r="AE617" s="44"/>
    </row>
    <row r="618" spans="5:31" ht="15.75" customHeight="1">
      <c r="E618" s="83"/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  <c r="R618" s="83"/>
      <c r="S618" s="83"/>
      <c r="T618" s="83"/>
      <c r="U618" s="83"/>
      <c r="V618" s="83"/>
      <c r="W618" s="83"/>
      <c r="X618" s="83"/>
      <c r="Y618" s="83"/>
      <c r="Z618" s="83"/>
      <c r="AA618" s="83"/>
      <c r="AB618" s="83"/>
      <c r="AC618" s="83"/>
      <c r="AD618" s="83"/>
      <c r="AE618" s="44"/>
    </row>
    <row r="619" spans="5:31" ht="15.75" customHeight="1">
      <c r="E619" s="83"/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  <c r="R619" s="83"/>
      <c r="S619" s="83"/>
      <c r="T619" s="83"/>
      <c r="U619" s="83"/>
      <c r="V619" s="83"/>
      <c r="W619" s="83"/>
      <c r="X619" s="83"/>
      <c r="Y619" s="83"/>
      <c r="Z619" s="83"/>
      <c r="AA619" s="83"/>
      <c r="AB619" s="83"/>
      <c r="AC619" s="83"/>
      <c r="AD619" s="83"/>
      <c r="AE619" s="44"/>
    </row>
    <row r="620" spans="5:31" ht="15.75" customHeight="1">
      <c r="E620" s="83"/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  <c r="R620" s="83"/>
      <c r="S620" s="83"/>
      <c r="T620" s="83"/>
      <c r="U620" s="83"/>
      <c r="V620" s="83"/>
      <c r="W620" s="83"/>
      <c r="X620" s="83"/>
      <c r="Y620" s="83"/>
      <c r="Z620" s="83"/>
      <c r="AA620" s="83"/>
      <c r="AB620" s="83"/>
      <c r="AC620" s="83"/>
      <c r="AD620" s="83"/>
      <c r="AE620" s="44"/>
    </row>
    <row r="621" spans="5:31" ht="15.75" customHeight="1">
      <c r="E621" s="83"/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  <c r="R621" s="83"/>
      <c r="S621" s="83"/>
      <c r="T621" s="83"/>
      <c r="U621" s="83"/>
      <c r="V621" s="83"/>
      <c r="W621" s="83"/>
      <c r="X621" s="83"/>
      <c r="Y621" s="83"/>
      <c r="Z621" s="83"/>
      <c r="AA621" s="83"/>
      <c r="AB621" s="83"/>
      <c r="AC621" s="83"/>
      <c r="AD621" s="83"/>
      <c r="AE621" s="44"/>
    </row>
    <row r="622" spans="5:31" ht="15.75" customHeight="1">
      <c r="E622" s="83"/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  <c r="R622" s="83"/>
      <c r="S622" s="83"/>
      <c r="T622" s="83"/>
      <c r="U622" s="83"/>
      <c r="V622" s="83"/>
      <c r="W622" s="83"/>
      <c r="X622" s="83"/>
      <c r="Y622" s="83"/>
      <c r="Z622" s="83"/>
      <c r="AA622" s="83"/>
      <c r="AB622" s="83"/>
      <c r="AC622" s="83"/>
      <c r="AD622" s="83"/>
      <c r="AE622" s="44"/>
    </row>
    <row r="623" spans="5:31" ht="15.75" customHeight="1">
      <c r="E623" s="83"/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  <c r="R623" s="83"/>
      <c r="S623" s="83"/>
      <c r="T623" s="83"/>
      <c r="U623" s="83"/>
      <c r="V623" s="83"/>
      <c r="W623" s="83"/>
      <c r="X623" s="83"/>
      <c r="Y623" s="83"/>
      <c r="Z623" s="83"/>
      <c r="AA623" s="83"/>
      <c r="AB623" s="83"/>
      <c r="AC623" s="83"/>
      <c r="AD623" s="83"/>
      <c r="AE623" s="44"/>
    </row>
    <row r="624" spans="5:31" ht="15.75" customHeight="1">
      <c r="E624" s="83"/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  <c r="R624" s="83"/>
      <c r="S624" s="83"/>
      <c r="T624" s="83"/>
      <c r="U624" s="83"/>
      <c r="V624" s="83"/>
      <c r="W624" s="83"/>
      <c r="X624" s="83"/>
      <c r="Y624" s="83"/>
      <c r="Z624" s="83"/>
      <c r="AA624" s="83"/>
      <c r="AB624" s="83"/>
      <c r="AC624" s="83"/>
      <c r="AD624" s="83"/>
      <c r="AE624" s="44"/>
    </row>
    <row r="625" spans="5:31" ht="15.75" customHeight="1">
      <c r="E625" s="83"/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  <c r="R625" s="83"/>
      <c r="S625" s="83"/>
      <c r="T625" s="83"/>
      <c r="U625" s="83"/>
      <c r="V625" s="83"/>
      <c r="W625" s="83"/>
      <c r="X625" s="83"/>
      <c r="Y625" s="83"/>
      <c r="Z625" s="83"/>
      <c r="AA625" s="83"/>
      <c r="AB625" s="83"/>
      <c r="AC625" s="83"/>
      <c r="AD625" s="83"/>
      <c r="AE625" s="44"/>
    </row>
    <row r="626" spans="5:31" ht="15.75" customHeight="1">
      <c r="E626" s="83"/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  <c r="R626" s="83"/>
      <c r="S626" s="83"/>
      <c r="T626" s="83"/>
      <c r="U626" s="83"/>
      <c r="V626" s="83"/>
      <c r="W626" s="83"/>
      <c r="X626" s="83"/>
      <c r="Y626" s="83"/>
      <c r="Z626" s="83"/>
      <c r="AA626" s="83"/>
      <c r="AB626" s="83"/>
      <c r="AC626" s="83"/>
      <c r="AD626" s="83"/>
      <c r="AE626" s="44"/>
    </row>
    <row r="627" spans="5:31" ht="15.75" customHeight="1">
      <c r="E627" s="83"/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  <c r="R627" s="83"/>
      <c r="S627" s="83"/>
      <c r="T627" s="83"/>
      <c r="U627" s="83"/>
      <c r="V627" s="83"/>
      <c r="W627" s="83"/>
      <c r="X627" s="83"/>
      <c r="Y627" s="83"/>
      <c r="Z627" s="83"/>
      <c r="AA627" s="83"/>
      <c r="AB627" s="83"/>
      <c r="AC627" s="83"/>
      <c r="AD627" s="83"/>
      <c r="AE627" s="44"/>
    </row>
    <row r="628" spans="5:31" ht="15.75" customHeight="1">
      <c r="E628" s="83"/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  <c r="R628" s="83"/>
      <c r="S628" s="83"/>
      <c r="T628" s="83"/>
      <c r="U628" s="83"/>
      <c r="V628" s="83"/>
      <c r="W628" s="83"/>
      <c r="X628" s="83"/>
      <c r="Y628" s="83"/>
      <c r="Z628" s="83"/>
      <c r="AA628" s="83"/>
      <c r="AB628" s="83"/>
      <c r="AC628" s="83"/>
      <c r="AD628" s="83"/>
      <c r="AE628" s="44"/>
    </row>
    <row r="629" spans="5:31" ht="15.75" customHeight="1">
      <c r="E629" s="83"/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  <c r="R629" s="83"/>
      <c r="S629" s="83"/>
      <c r="T629" s="83"/>
      <c r="U629" s="83"/>
      <c r="V629" s="83"/>
      <c r="W629" s="83"/>
      <c r="X629" s="83"/>
      <c r="Y629" s="83"/>
      <c r="Z629" s="83"/>
      <c r="AA629" s="83"/>
      <c r="AB629" s="83"/>
      <c r="AC629" s="83"/>
      <c r="AD629" s="83"/>
      <c r="AE629" s="44"/>
    </row>
    <row r="630" spans="5:31" ht="15.75" customHeight="1">
      <c r="E630" s="83"/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  <c r="R630" s="83"/>
      <c r="S630" s="83"/>
      <c r="T630" s="83"/>
      <c r="U630" s="83"/>
      <c r="V630" s="83"/>
      <c r="W630" s="83"/>
      <c r="X630" s="83"/>
      <c r="Y630" s="83"/>
      <c r="Z630" s="83"/>
      <c r="AA630" s="83"/>
      <c r="AB630" s="83"/>
      <c r="AC630" s="83"/>
      <c r="AD630" s="83"/>
      <c r="AE630" s="44"/>
    </row>
    <row r="631" spans="5:31" ht="15.75" customHeight="1">
      <c r="E631" s="83"/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  <c r="R631" s="83"/>
      <c r="S631" s="83"/>
      <c r="T631" s="83"/>
      <c r="U631" s="83"/>
      <c r="V631" s="83"/>
      <c r="W631" s="83"/>
      <c r="X631" s="83"/>
      <c r="Y631" s="83"/>
      <c r="Z631" s="83"/>
      <c r="AA631" s="83"/>
      <c r="AB631" s="83"/>
      <c r="AC631" s="83"/>
      <c r="AD631" s="83"/>
      <c r="AE631" s="44"/>
    </row>
    <row r="632" spans="5:31" ht="15.75" customHeight="1"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  <c r="Z632" s="83"/>
      <c r="AA632" s="83"/>
      <c r="AB632" s="83"/>
      <c r="AC632" s="83"/>
      <c r="AD632" s="83"/>
      <c r="AE632" s="44"/>
    </row>
    <row r="633" spans="5:31" ht="15.75" customHeight="1">
      <c r="E633" s="83"/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  <c r="R633" s="83"/>
      <c r="S633" s="83"/>
      <c r="T633" s="83"/>
      <c r="U633" s="83"/>
      <c r="V633" s="83"/>
      <c r="W633" s="83"/>
      <c r="X633" s="83"/>
      <c r="Y633" s="83"/>
      <c r="Z633" s="83"/>
      <c r="AA633" s="83"/>
      <c r="AB633" s="83"/>
      <c r="AC633" s="83"/>
      <c r="AD633" s="83"/>
      <c r="AE633" s="44"/>
    </row>
    <row r="634" spans="5:31" ht="15.75" customHeight="1">
      <c r="E634" s="83"/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  <c r="R634" s="83"/>
      <c r="S634" s="83"/>
      <c r="T634" s="83"/>
      <c r="U634" s="83"/>
      <c r="V634" s="83"/>
      <c r="W634" s="83"/>
      <c r="X634" s="83"/>
      <c r="Y634" s="83"/>
      <c r="Z634" s="83"/>
      <c r="AA634" s="83"/>
      <c r="AB634" s="83"/>
      <c r="AC634" s="83"/>
      <c r="AD634" s="83"/>
      <c r="AE634" s="44"/>
    </row>
    <row r="635" spans="5:31" ht="15.75" customHeight="1">
      <c r="E635" s="83"/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  <c r="R635" s="83"/>
      <c r="S635" s="83"/>
      <c r="T635" s="83"/>
      <c r="U635" s="83"/>
      <c r="V635" s="83"/>
      <c r="W635" s="83"/>
      <c r="X635" s="83"/>
      <c r="Y635" s="83"/>
      <c r="Z635" s="83"/>
      <c r="AA635" s="83"/>
      <c r="AB635" s="83"/>
      <c r="AC635" s="83"/>
      <c r="AD635" s="83"/>
      <c r="AE635" s="44"/>
    </row>
    <row r="636" spans="5:31" ht="15.75" customHeight="1">
      <c r="E636" s="83"/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  <c r="R636" s="83"/>
      <c r="S636" s="83"/>
      <c r="T636" s="83"/>
      <c r="U636" s="83"/>
      <c r="V636" s="83"/>
      <c r="W636" s="83"/>
      <c r="X636" s="83"/>
      <c r="Y636" s="83"/>
      <c r="Z636" s="83"/>
      <c r="AA636" s="83"/>
      <c r="AB636" s="83"/>
      <c r="AC636" s="83"/>
      <c r="AD636" s="83"/>
      <c r="AE636" s="44"/>
    </row>
    <row r="637" spans="5:31" ht="15.75" customHeight="1">
      <c r="E637" s="83"/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  <c r="R637" s="83"/>
      <c r="S637" s="83"/>
      <c r="T637" s="83"/>
      <c r="U637" s="83"/>
      <c r="V637" s="83"/>
      <c r="W637" s="83"/>
      <c r="X637" s="83"/>
      <c r="Y637" s="83"/>
      <c r="Z637" s="83"/>
      <c r="AA637" s="83"/>
      <c r="AB637" s="83"/>
      <c r="AC637" s="83"/>
      <c r="AD637" s="83"/>
      <c r="AE637" s="44"/>
    </row>
    <row r="638" spans="5:31" ht="15.75" customHeight="1">
      <c r="E638" s="83"/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  <c r="R638" s="83"/>
      <c r="S638" s="83"/>
      <c r="T638" s="83"/>
      <c r="U638" s="83"/>
      <c r="V638" s="83"/>
      <c r="W638" s="83"/>
      <c r="X638" s="83"/>
      <c r="Y638" s="83"/>
      <c r="Z638" s="83"/>
      <c r="AA638" s="83"/>
      <c r="AB638" s="83"/>
      <c r="AC638" s="83"/>
      <c r="AD638" s="83"/>
      <c r="AE638" s="44"/>
    </row>
    <row r="639" spans="5:31" ht="15.75" customHeight="1">
      <c r="E639" s="83"/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  <c r="R639" s="83"/>
      <c r="S639" s="83"/>
      <c r="T639" s="83"/>
      <c r="U639" s="83"/>
      <c r="V639" s="83"/>
      <c r="W639" s="83"/>
      <c r="X639" s="83"/>
      <c r="Y639" s="83"/>
      <c r="Z639" s="83"/>
      <c r="AA639" s="83"/>
      <c r="AB639" s="83"/>
      <c r="AC639" s="83"/>
      <c r="AD639" s="83"/>
      <c r="AE639" s="44"/>
    </row>
    <row r="640" spans="5:31" ht="15.75" customHeight="1">
      <c r="E640" s="83"/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  <c r="R640" s="83"/>
      <c r="S640" s="83"/>
      <c r="T640" s="83"/>
      <c r="U640" s="83"/>
      <c r="V640" s="83"/>
      <c r="W640" s="83"/>
      <c r="X640" s="83"/>
      <c r="Y640" s="83"/>
      <c r="Z640" s="83"/>
      <c r="AA640" s="83"/>
      <c r="AB640" s="83"/>
      <c r="AC640" s="83"/>
      <c r="AD640" s="83"/>
      <c r="AE640" s="44"/>
    </row>
    <row r="641" spans="5:31" ht="15.75" customHeight="1">
      <c r="E641" s="83"/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  <c r="R641" s="83"/>
      <c r="S641" s="83"/>
      <c r="T641" s="83"/>
      <c r="U641" s="83"/>
      <c r="V641" s="83"/>
      <c r="W641" s="83"/>
      <c r="X641" s="83"/>
      <c r="Y641" s="83"/>
      <c r="Z641" s="83"/>
      <c r="AA641" s="83"/>
      <c r="AB641" s="83"/>
      <c r="AC641" s="83"/>
      <c r="AD641" s="83"/>
      <c r="AE641" s="44"/>
    </row>
    <row r="642" spans="5:31" ht="15.75" customHeight="1">
      <c r="E642" s="83"/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  <c r="R642" s="83"/>
      <c r="S642" s="83"/>
      <c r="T642" s="83"/>
      <c r="U642" s="83"/>
      <c r="V642" s="83"/>
      <c r="W642" s="83"/>
      <c r="X642" s="83"/>
      <c r="Y642" s="83"/>
      <c r="Z642" s="83"/>
      <c r="AA642" s="83"/>
      <c r="AB642" s="83"/>
      <c r="AC642" s="83"/>
      <c r="AD642" s="83"/>
      <c r="AE642" s="44"/>
    </row>
    <row r="643" spans="5:31" ht="15.75" customHeight="1">
      <c r="E643" s="83"/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  <c r="R643" s="83"/>
      <c r="S643" s="83"/>
      <c r="T643" s="83"/>
      <c r="U643" s="83"/>
      <c r="V643" s="83"/>
      <c r="W643" s="83"/>
      <c r="X643" s="83"/>
      <c r="Y643" s="83"/>
      <c r="Z643" s="83"/>
      <c r="AA643" s="83"/>
      <c r="AB643" s="83"/>
      <c r="AC643" s="83"/>
      <c r="AD643" s="83"/>
      <c r="AE643" s="44"/>
    </row>
    <row r="644" spans="5:31" ht="15.75" customHeight="1">
      <c r="E644" s="83"/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  <c r="R644" s="83"/>
      <c r="S644" s="83"/>
      <c r="T644" s="83"/>
      <c r="U644" s="83"/>
      <c r="V644" s="83"/>
      <c r="W644" s="83"/>
      <c r="X644" s="83"/>
      <c r="Y644" s="83"/>
      <c r="Z644" s="83"/>
      <c r="AA644" s="83"/>
      <c r="AB644" s="83"/>
      <c r="AC644" s="83"/>
      <c r="AD644" s="83"/>
      <c r="AE644" s="44"/>
    </row>
    <row r="645" spans="5:31" ht="15.75" customHeight="1">
      <c r="E645" s="83"/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  <c r="R645" s="83"/>
      <c r="S645" s="83"/>
      <c r="T645" s="83"/>
      <c r="U645" s="83"/>
      <c r="V645" s="83"/>
      <c r="W645" s="83"/>
      <c r="X645" s="83"/>
      <c r="Y645" s="83"/>
      <c r="Z645" s="83"/>
      <c r="AA645" s="83"/>
      <c r="AB645" s="83"/>
      <c r="AC645" s="83"/>
      <c r="AD645" s="83"/>
      <c r="AE645" s="44"/>
    </row>
    <row r="646" spans="5:31" ht="15.75" customHeight="1">
      <c r="E646" s="83"/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  <c r="R646" s="83"/>
      <c r="S646" s="83"/>
      <c r="T646" s="83"/>
      <c r="U646" s="83"/>
      <c r="V646" s="83"/>
      <c r="W646" s="83"/>
      <c r="X646" s="83"/>
      <c r="Y646" s="83"/>
      <c r="Z646" s="83"/>
      <c r="AA646" s="83"/>
      <c r="AB646" s="83"/>
      <c r="AC646" s="83"/>
      <c r="AD646" s="83"/>
      <c r="AE646" s="44"/>
    </row>
    <row r="647" spans="5:31" ht="15.75" customHeight="1">
      <c r="E647" s="83"/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  <c r="R647" s="83"/>
      <c r="S647" s="83"/>
      <c r="T647" s="83"/>
      <c r="U647" s="83"/>
      <c r="V647" s="83"/>
      <c r="W647" s="83"/>
      <c r="X647" s="83"/>
      <c r="Y647" s="83"/>
      <c r="Z647" s="83"/>
      <c r="AA647" s="83"/>
      <c r="AB647" s="83"/>
      <c r="AC647" s="83"/>
      <c r="AD647" s="83"/>
      <c r="AE647" s="44"/>
    </row>
    <row r="648" spans="5:31" ht="15.75" customHeight="1">
      <c r="E648" s="83"/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  <c r="R648" s="83"/>
      <c r="S648" s="83"/>
      <c r="T648" s="83"/>
      <c r="U648" s="83"/>
      <c r="V648" s="83"/>
      <c r="W648" s="83"/>
      <c r="X648" s="83"/>
      <c r="Y648" s="83"/>
      <c r="Z648" s="83"/>
      <c r="AA648" s="83"/>
      <c r="AB648" s="83"/>
      <c r="AC648" s="83"/>
      <c r="AD648" s="83"/>
      <c r="AE648" s="44"/>
    </row>
    <row r="649" spans="5:31" ht="15.75" customHeight="1">
      <c r="E649" s="83"/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  <c r="R649" s="83"/>
      <c r="S649" s="83"/>
      <c r="T649" s="83"/>
      <c r="U649" s="83"/>
      <c r="V649" s="83"/>
      <c r="W649" s="83"/>
      <c r="X649" s="83"/>
      <c r="Y649" s="83"/>
      <c r="Z649" s="83"/>
      <c r="AA649" s="83"/>
      <c r="AB649" s="83"/>
      <c r="AC649" s="83"/>
      <c r="AD649" s="83"/>
      <c r="AE649" s="44"/>
    </row>
    <row r="650" spans="5:31" ht="15.75" customHeight="1">
      <c r="E650" s="83"/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  <c r="R650" s="83"/>
      <c r="S650" s="83"/>
      <c r="T650" s="83"/>
      <c r="U650" s="83"/>
      <c r="V650" s="83"/>
      <c r="W650" s="83"/>
      <c r="X650" s="83"/>
      <c r="Y650" s="83"/>
      <c r="Z650" s="83"/>
      <c r="AA650" s="83"/>
      <c r="AB650" s="83"/>
      <c r="AC650" s="83"/>
      <c r="AD650" s="83"/>
      <c r="AE650" s="44"/>
    </row>
    <row r="651" spans="5:31" ht="15.75" customHeight="1">
      <c r="E651" s="83"/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  <c r="R651" s="83"/>
      <c r="S651" s="83"/>
      <c r="T651" s="83"/>
      <c r="U651" s="83"/>
      <c r="V651" s="83"/>
      <c r="W651" s="83"/>
      <c r="X651" s="83"/>
      <c r="Y651" s="83"/>
      <c r="Z651" s="83"/>
      <c r="AA651" s="83"/>
      <c r="AB651" s="83"/>
      <c r="AC651" s="83"/>
      <c r="AD651" s="83"/>
      <c r="AE651" s="44"/>
    </row>
    <row r="652" spans="5:31" ht="15.75" customHeight="1">
      <c r="E652" s="83"/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  <c r="R652" s="83"/>
      <c r="S652" s="83"/>
      <c r="T652" s="83"/>
      <c r="U652" s="83"/>
      <c r="V652" s="83"/>
      <c r="W652" s="83"/>
      <c r="X652" s="83"/>
      <c r="Y652" s="83"/>
      <c r="Z652" s="83"/>
      <c r="AA652" s="83"/>
      <c r="AB652" s="83"/>
      <c r="AC652" s="83"/>
      <c r="AD652" s="83"/>
      <c r="AE652" s="44"/>
    </row>
    <row r="653" spans="5:31" ht="15.75" customHeight="1">
      <c r="E653" s="83"/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  <c r="R653" s="83"/>
      <c r="S653" s="83"/>
      <c r="T653" s="83"/>
      <c r="U653" s="83"/>
      <c r="V653" s="83"/>
      <c r="W653" s="83"/>
      <c r="X653" s="83"/>
      <c r="Y653" s="83"/>
      <c r="Z653" s="83"/>
      <c r="AA653" s="83"/>
      <c r="AB653" s="83"/>
      <c r="AC653" s="83"/>
      <c r="AD653" s="83"/>
      <c r="AE653" s="44"/>
    </row>
    <row r="654" spans="5:31" ht="15.75" customHeight="1">
      <c r="E654" s="83"/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  <c r="R654" s="83"/>
      <c r="S654" s="83"/>
      <c r="T654" s="83"/>
      <c r="U654" s="83"/>
      <c r="V654" s="83"/>
      <c r="W654" s="83"/>
      <c r="X654" s="83"/>
      <c r="Y654" s="83"/>
      <c r="Z654" s="83"/>
      <c r="AA654" s="83"/>
      <c r="AB654" s="83"/>
      <c r="AC654" s="83"/>
      <c r="AD654" s="83"/>
      <c r="AE654" s="44"/>
    </row>
    <row r="655" spans="5:31" ht="15.75" customHeight="1">
      <c r="E655" s="83"/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  <c r="R655" s="83"/>
      <c r="S655" s="83"/>
      <c r="T655" s="83"/>
      <c r="U655" s="83"/>
      <c r="V655" s="83"/>
      <c r="W655" s="83"/>
      <c r="X655" s="83"/>
      <c r="Y655" s="83"/>
      <c r="Z655" s="83"/>
      <c r="AA655" s="83"/>
      <c r="AB655" s="83"/>
      <c r="AC655" s="83"/>
      <c r="AD655" s="83"/>
      <c r="AE655" s="44"/>
    </row>
    <row r="656" spans="5:31" ht="15.75" customHeight="1">
      <c r="E656" s="83"/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  <c r="R656" s="83"/>
      <c r="S656" s="83"/>
      <c r="T656" s="83"/>
      <c r="U656" s="83"/>
      <c r="V656" s="83"/>
      <c r="W656" s="83"/>
      <c r="X656" s="83"/>
      <c r="Y656" s="83"/>
      <c r="Z656" s="83"/>
      <c r="AA656" s="83"/>
      <c r="AB656" s="83"/>
      <c r="AC656" s="83"/>
      <c r="AD656" s="83"/>
      <c r="AE656" s="44"/>
    </row>
    <row r="657" spans="5:31" ht="15.75" customHeight="1">
      <c r="E657" s="83"/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  <c r="R657" s="83"/>
      <c r="S657" s="83"/>
      <c r="T657" s="83"/>
      <c r="U657" s="83"/>
      <c r="V657" s="83"/>
      <c r="W657" s="83"/>
      <c r="X657" s="83"/>
      <c r="Y657" s="83"/>
      <c r="Z657" s="83"/>
      <c r="AA657" s="83"/>
      <c r="AB657" s="83"/>
      <c r="AC657" s="83"/>
      <c r="AD657" s="83"/>
      <c r="AE657" s="44"/>
    </row>
    <row r="658" spans="5:31" ht="15.75" customHeight="1">
      <c r="E658" s="83"/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  <c r="R658" s="83"/>
      <c r="S658" s="83"/>
      <c r="T658" s="83"/>
      <c r="U658" s="83"/>
      <c r="V658" s="83"/>
      <c r="W658" s="83"/>
      <c r="X658" s="83"/>
      <c r="Y658" s="83"/>
      <c r="Z658" s="83"/>
      <c r="AA658" s="83"/>
      <c r="AB658" s="83"/>
      <c r="AC658" s="83"/>
      <c r="AD658" s="83"/>
      <c r="AE658" s="44"/>
    </row>
    <row r="659" spans="5:31" ht="15.75" customHeight="1">
      <c r="E659" s="83"/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  <c r="R659" s="83"/>
      <c r="S659" s="83"/>
      <c r="T659" s="83"/>
      <c r="U659" s="83"/>
      <c r="V659" s="83"/>
      <c r="W659" s="83"/>
      <c r="X659" s="83"/>
      <c r="Y659" s="83"/>
      <c r="Z659" s="83"/>
      <c r="AA659" s="83"/>
      <c r="AB659" s="83"/>
      <c r="AC659" s="83"/>
      <c r="AD659" s="83"/>
      <c r="AE659" s="44"/>
    </row>
    <row r="660" spans="5:31" ht="15.75" customHeight="1">
      <c r="E660" s="83"/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  <c r="R660" s="83"/>
      <c r="S660" s="83"/>
      <c r="T660" s="83"/>
      <c r="U660" s="83"/>
      <c r="V660" s="83"/>
      <c r="W660" s="83"/>
      <c r="X660" s="83"/>
      <c r="Y660" s="83"/>
      <c r="Z660" s="83"/>
      <c r="AA660" s="83"/>
      <c r="AB660" s="83"/>
      <c r="AC660" s="83"/>
      <c r="AD660" s="83"/>
      <c r="AE660" s="44"/>
    </row>
    <row r="661" spans="5:31" ht="15.75" customHeight="1">
      <c r="E661" s="83"/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  <c r="R661" s="83"/>
      <c r="S661" s="83"/>
      <c r="T661" s="83"/>
      <c r="U661" s="83"/>
      <c r="V661" s="83"/>
      <c r="W661" s="83"/>
      <c r="X661" s="83"/>
      <c r="Y661" s="83"/>
      <c r="Z661" s="83"/>
      <c r="AA661" s="83"/>
      <c r="AB661" s="83"/>
      <c r="AC661" s="83"/>
      <c r="AD661" s="83"/>
      <c r="AE661" s="44"/>
    </row>
    <row r="662" spans="5:31" ht="15.75" customHeight="1">
      <c r="E662" s="83"/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  <c r="R662" s="83"/>
      <c r="S662" s="83"/>
      <c r="T662" s="83"/>
      <c r="U662" s="83"/>
      <c r="V662" s="83"/>
      <c r="W662" s="83"/>
      <c r="X662" s="83"/>
      <c r="Y662" s="83"/>
      <c r="Z662" s="83"/>
      <c r="AA662" s="83"/>
      <c r="AB662" s="83"/>
      <c r="AC662" s="83"/>
      <c r="AD662" s="83"/>
      <c r="AE662" s="44"/>
    </row>
    <row r="663" spans="5:31" ht="15.75" customHeight="1">
      <c r="E663" s="83"/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  <c r="R663" s="83"/>
      <c r="S663" s="83"/>
      <c r="T663" s="83"/>
      <c r="U663" s="83"/>
      <c r="V663" s="83"/>
      <c r="W663" s="83"/>
      <c r="X663" s="83"/>
      <c r="Y663" s="83"/>
      <c r="Z663" s="83"/>
      <c r="AA663" s="83"/>
      <c r="AB663" s="83"/>
      <c r="AC663" s="83"/>
      <c r="AD663" s="83"/>
      <c r="AE663" s="44"/>
    </row>
    <row r="664" spans="5:31" ht="15.75" customHeight="1">
      <c r="E664" s="83"/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  <c r="R664" s="83"/>
      <c r="S664" s="83"/>
      <c r="T664" s="83"/>
      <c r="U664" s="83"/>
      <c r="V664" s="83"/>
      <c r="W664" s="83"/>
      <c r="X664" s="83"/>
      <c r="Y664" s="83"/>
      <c r="Z664" s="83"/>
      <c r="AA664" s="83"/>
      <c r="AB664" s="83"/>
      <c r="AC664" s="83"/>
      <c r="AD664" s="83"/>
      <c r="AE664" s="44"/>
    </row>
    <row r="665" spans="5:31" ht="15.75" customHeight="1">
      <c r="E665" s="83"/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  <c r="R665" s="83"/>
      <c r="S665" s="83"/>
      <c r="T665" s="83"/>
      <c r="U665" s="83"/>
      <c r="V665" s="83"/>
      <c r="W665" s="83"/>
      <c r="X665" s="83"/>
      <c r="Y665" s="83"/>
      <c r="Z665" s="83"/>
      <c r="AA665" s="83"/>
      <c r="AB665" s="83"/>
      <c r="AC665" s="83"/>
      <c r="AD665" s="83"/>
      <c r="AE665" s="44"/>
    </row>
    <row r="666" spans="5:31" ht="15.75" customHeight="1"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  <c r="Z666" s="83"/>
      <c r="AA666" s="83"/>
      <c r="AB666" s="83"/>
      <c r="AC666" s="83"/>
      <c r="AD666" s="83"/>
      <c r="AE666" s="44"/>
    </row>
    <row r="667" spans="5:31" ht="15.75" customHeight="1">
      <c r="E667" s="83"/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  <c r="R667" s="83"/>
      <c r="S667" s="83"/>
      <c r="T667" s="83"/>
      <c r="U667" s="83"/>
      <c r="V667" s="83"/>
      <c r="W667" s="83"/>
      <c r="X667" s="83"/>
      <c r="Y667" s="83"/>
      <c r="Z667" s="83"/>
      <c r="AA667" s="83"/>
      <c r="AB667" s="83"/>
      <c r="AC667" s="83"/>
      <c r="AD667" s="83"/>
      <c r="AE667" s="44"/>
    </row>
    <row r="668" spans="5:31" ht="15.75" customHeight="1">
      <c r="E668" s="83"/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  <c r="R668" s="83"/>
      <c r="S668" s="83"/>
      <c r="T668" s="83"/>
      <c r="U668" s="83"/>
      <c r="V668" s="83"/>
      <c r="W668" s="83"/>
      <c r="X668" s="83"/>
      <c r="Y668" s="83"/>
      <c r="Z668" s="83"/>
      <c r="AA668" s="83"/>
      <c r="AB668" s="83"/>
      <c r="AC668" s="83"/>
      <c r="AD668" s="83"/>
      <c r="AE668" s="44"/>
    </row>
    <row r="669" spans="5:31" ht="15.75" customHeight="1">
      <c r="E669" s="83"/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  <c r="R669" s="83"/>
      <c r="S669" s="83"/>
      <c r="T669" s="83"/>
      <c r="U669" s="83"/>
      <c r="V669" s="83"/>
      <c r="W669" s="83"/>
      <c r="X669" s="83"/>
      <c r="Y669" s="83"/>
      <c r="Z669" s="83"/>
      <c r="AA669" s="83"/>
      <c r="AB669" s="83"/>
      <c r="AC669" s="83"/>
      <c r="AD669" s="83"/>
      <c r="AE669" s="44"/>
    </row>
    <row r="670" spans="5:31" ht="15.75" customHeight="1">
      <c r="E670" s="83"/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  <c r="R670" s="83"/>
      <c r="S670" s="83"/>
      <c r="T670" s="83"/>
      <c r="U670" s="83"/>
      <c r="V670" s="83"/>
      <c r="W670" s="83"/>
      <c r="X670" s="83"/>
      <c r="Y670" s="83"/>
      <c r="Z670" s="83"/>
      <c r="AA670" s="83"/>
      <c r="AB670" s="83"/>
      <c r="AC670" s="83"/>
      <c r="AD670" s="83"/>
      <c r="AE670" s="44"/>
    </row>
    <row r="671" spans="5:31" ht="15.75" customHeight="1">
      <c r="E671" s="83"/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  <c r="R671" s="83"/>
      <c r="S671" s="83"/>
      <c r="T671" s="83"/>
      <c r="U671" s="83"/>
      <c r="V671" s="83"/>
      <c r="W671" s="83"/>
      <c r="X671" s="83"/>
      <c r="Y671" s="83"/>
      <c r="Z671" s="83"/>
      <c r="AA671" s="83"/>
      <c r="AB671" s="83"/>
      <c r="AC671" s="83"/>
      <c r="AD671" s="83"/>
      <c r="AE671" s="44"/>
    </row>
    <row r="672" spans="5:31" ht="15.75" customHeight="1">
      <c r="E672" s="83"/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  <c r="R672" s="83"/>
      <c r="S672" s="83"/>
      <c r="T672" s="83"/>
      <c r="U672" s="83"/>
      <c r="V672" s="83"/>
      <c r="W672" s="83"/>
      <c r="X672" s="83"/>
      <c r="Y672" s="83"/>
      <c r="Z672" s="83"/>
      <c r="AA672" s="83"/>
      <c r="AB672" s="83"/>
      <c r="AC672" s="83"/>
      <c r="AD672" s="83"/>
      <c r="AE672" s="44"/>
    </row>
    <row r="673" spans="5:31" ht="15.75" customHeight="1">
      <c r="E673" s="83"/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  <c r="R673" s="83"/>
      <c r="S673" s="83"/>
      <c r="T673" s="83"/>
      <c r="U673" s="83"/>
      <c r="V673" s="83"/>
      <c r="W673" s="83"/>
      <c r="X673" s="83"/>
      <c r="Y673" s="83"/>
      <c r="Z673" s="83"/>
      <c r="AA673" s="83"/>
      <c r="AB673" s="83"/>
      <c r="AC673" s="83"/>
      <c r="AD673" s="83"/>
      <c r="AE673" s="44"/>
    </row>
    <row r="674" spans="5:31" ht="15.75" customHeight="1">
      <c r="E674" s="83"/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  <c r="R674" s="83"/>
      <c r="S674" s="83"/>
      <c r="T674" s="83"/>
      <c r="U674" s="83"/>
      <c r="V674" s="83"/>
      <c r="W674" s="83"/>
      <c r="X674" s="83"/>
      <c r="Y674" s="83"/>
      <c r="Z674" s="83"/>
      <c r="AA674" s="83"/>
      <c r="AB674" s="83"/>
      <c r="AC674" s="83"/>
      <c r="AD674" s="83"/>
      <c r="AE674" s="44"/>
    </row>
    <row r="675" spans="5:31" ht="15.75" customHeight="1">
      <c r="E675" s="83"/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  <c r="R675" s="83"/>
      <c r="S675" s="83"/>
      <c r="T675" s="83"/>
      <c r="U675" s="83"/>
      <c r="V675" s="83"/>
      <c r="W675" s="83"/>
      <c r="X675" s="83"/>
      <c r="Y675" s="83"/>
      <c r="Z675" s="83"/>
      <c r="AA675" s="83"/>
      <c r="AB675" s="83"/>
      <c r="AC675" s="83"/>
      <c r="AD675" s="83"/>
      <c r="AE675" s="44"/>
    </row>
    <row r="676" spans="5:31" ht="15.75" customHeight="1">
      <c r="E676" s="83"/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  <c r="R676" s="83"/>
      <c r="S676" s="83"/>
      <c r="T676" s="83"/>
      <c r="U676" s="83"/>
      <c r="V676" s="83"/>
      <c r="W676" s="83"/>
      <c r="X676" s="83"/>
      <c r="Y676" s="83"/>
      <c r="Z676" s="83"/>
      <c r="AA676" s="83"/>
      <c r="AB676" s="83"/>
      <c r="AC676" s="83"/>
      <c r="AD676" s="83"/>
      <c r="AE676" s="44"/>
    </row>
    <row r="677" spans="5:31" ht="15.75" customHeight="1">
      <c r="E677" s="83"/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  <c r="R677" s="83"/>
      <c r="S677" s="83"/>
      <c r="T677" s="83"/>
      <c r="U677" s="83"/>
      <c r="V677" s="83"/>
      <c r="W677" s="83"/>
      <c r="X677" s="83"/>
      <c r="Y677" s="83"/>
      <c r="Z677" s="83"/>
      <c r="AA677" s="83"/>
      <c r="AB677" s="83"/>
      <c r="AC677" s="83"/>
      <c r="AD677" s="83"/>
      <c r="AE677" s="44"/>
    </row>
    <row r="678" spans="5:31" ht="15.75" customHeight="1">
      <c r="E678" s="83"/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  <c r="R678" s="83"/>
      <c r="S678" s="83"/>
      <c r="T678" s="83"/>
      <c r="U678" s="83"/>
      <c r="V678" s="83"/>
      <c r="W678" s="83"/>
      <c r="X678" s="83"/>
      <c r="Y678" s="83"/>
      <c r="Z678" s="83"/>
      <c r="AA678" s="83"/>
      <c r="AB678" s="83"/>
      <c r="AC678" s="83"/>
      <c r="AD678" s="83"/>
      <c r="AE678" s="44"/>
    </row>
    <row r="679" spans="5:31" ht="15.75" customHeight="1">
      <c r="E679" s="83"/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  <c r="R679" s="83"/>
      <c r="S679" s="83"/>
      <c r="T679" s="83"/>
      <c r="U679" s="83"/>
      <c r="V679" s="83"/>
      <c r="W679" s="83"/>
      <c r="X679" s="83"/>
      <c r="Y679" s="83"/>
      <c r="Z679" s="83"/>
      <c r="AA679" s="83"/>
      <c r="AB679" s="83"/>
      <c r="AC679" s="83"/>
      <c r="AD679" s="83"/>
      <c r="AE679" s="44"/>
    </row>
    <row r="680" spans="5:31" ht="15.75" customHeight="1">
      <c r="E680" s="83"/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  <c r="R680" s="83"/>
      <c r="S680" s="83"/>
      <c r="T680" s="83"/>
      <c r="U680" s="83"/>
      <c r="V680" s="83"/>
      <c r="W680" s="83"/>
      <c r="X680" s="83"/>
      <c r="Y680" s="83"/>
      <c r="Z680" s="83"/>
      <c r="AA680" s="83"/>
      <c r="AB680" s="83"/>
      <c r="AC680" s="83"/>
      <c r="AD680" s="83"/>
      <c r="AE680" s="44"/>
    </row>
    <row r="681" spans="5:31" ht="15.75" customHeight="1">
      <c r="E681" s="83"/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  <c r="R681" s="83"/>
      <c r="S681" s="83"/>
      <c r="T681" s="83"/>
      <c r="U681" s="83"/>
      <c r="V681" s="83"/>
      <c r="W681" s="83"/>
      <c r="X681" s="83"/>
      <c r="Y681" s="83"/>
      <c r="Z681" s="83"/>
      <c r="AA681" s="83"/>
      <c r="AB681" s="83"/>
      <c r="AC681" s="83"/>
      <c r="AD681" s="83"/>
      <c r="AE681" s="44"/>
    </row>
    <row r="682" spans="5:31" ht="15.75" customHeight="1">
      <c r="E682" s="83"/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  <c r="R682" s="83"/>
      <c r="S682" s="83"/>
      <c r="T682" s="83"/>
      <c r="U682" s="83"/>
      <c r="V682" s="83"/>
      <c r="W682" s="83"/>
      <c r="X682" s="83"/>
      <c r="Y682" s="83"/>
      <c r="Z682" s="83"/>
      <c r="AA682" s="83"/>
      <c r="AB682" s="83"/>
      <c r="AC682" s="83"/>
      <c r="AD682" s="83"/>
      <c r="AE682" s="44"/>
    </row>
    <row r="683" spans="5:31" ht="15.75" customHeight="1">
      <c r="E683" s="83"/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  <c r="R683" s="83"/>
      <c r="S683" s="83"/>
      <c r="T683" s="83"/>
      <c r="U683" s="83"/>
      <c r="V683" s="83"/>
      <c r="W683" s="83"/>
      <c r="X683" s="83"/>
      <c r="Y683" s="83"/>
      <c r="Z683" s="83"/>
      <c r="AA683" s="83"/>
      <c r="AB683" s="83"/>
      <c r="AC683" s="83"/>
      <c r="AD683" s="83"/>
      <c r="AE683" s="44"/>
    </row>
    <row r="684" spans="5:31" ht="15.75" customHeight="1">
      <c r="E684" s="83"/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  <c r="R684" s="83"/>
      <c r="S684" s="83"/>
      <c r="T684" s="83"/>
      <c r="U684" s="83"/>
      <c r="V684" s="83"/>
      <c r="W684" s="83"/>
      <c r="X684" s="83"/>
      <c r="Y684" s="83"/>
      <c r="Z684" s="83"/>
      <c r="AA684" s="83"/>
      <c r="AB684" s="83"/>
      <c r="AC684" s="83"/>
      <c r="AD684" s="83"/>
      <c r="AE684" s="44"/>
    </row>
    <row r="685" spans="5:31" ht="15.75" customHeight="1">
      <c r="E685" s="83"/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  <c r="R685" s="83"/>
      <c r="S685" s="83"/>
      <c r="T685" s="83"/>
      <c r="U685" s="83"/>
      <c r="V685" s="83"/>
      <c r="W685" s="83"/>
      <c r="X685" s="83"/>
      <c r="Y685" s="83"/>
      <c r="Z685" s="83"/>
      <c r="AA685" s="83"/>
      <c r="AB685" s="83"/>
      <c r="AC685" s="83"/>
      <c r="AD685" s="83"/>
      <c r="AE685" s="44"/>
    </row>
    <row r="686" spans="5:31" ht="15.75" customHeight="1">
      <c r="E686" s="83"/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  <c r="R686" s="83"/>
      <c r="S686" s="83"/>
      <c r="T686" s="83"/>
      <c r="U686" s="83"/>
      <c r="V686" s="83"/>
      <c r="W686" s="83"/>
      <c r="X686" s="83"/>
      <c r="Y686" s="83"/>
      <c r="Z686" s="83"/>
      <c r="AA686" s="83"/>
      <c r="AB686" s="83"/>
      <c r="AC686" s="83"/>
      <c r="AD686" s="83"/>
      <c r="AE686" s="44"/>
    </row>
    <row r="687" spans="5:31" ht="15.75" customHeight="1">
      <c r="E687" s="83"/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  <c r="R687" s="83"/>
      <c r="S687" s="83"/>
      <c r="T687" s="83"/>
      <c r="U687" s="83"/>
      <c r="V687" s="83"/>
      <c r="W687" s="83"/>
      <c r="X687" s="83"/>
      <c r="Y687" s="83"/>
      <c r="Z687" s="83"/>
      <c r="AA687" s="83"/>
      <c r="AB687" s="83"/>
      <c r="AC687" s="83"/>
      <c r="AD687" s="83"/>
      <c r="AE687" s="44"/>
    </row>
    <row r="688" spans="5:31" ht="15.75" customHeight="1">
      <c r="E688" s="83"/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  <c r="R688" s="83"/>
      <c r="S688" s="83"/>
      <c r="T688" s="83"/>
      <c r="U688" s="83"/>
      <c r="V688" s="83"/>
      <c r="W688" s="83"/>
      <c r="X688" s="83"/>
      <c r="Y688" s="83"/>
      <c r="Z688" s="83"/>
      <c r="AA688" s="83"/>
      <c r="AB688" s="83"/>
      <c r="AC688" s="83"/>
      <c r="AD688" s="83"/>
      <c r="AE688" s="44"/>
    </row>
    <row r="689" spans="5:31" ht="15.75" customHeight="1">
      <c r="E689" s="83"/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  <c r="R689" s="83"/>
      <c r="S689" s="83"/>
      <c r="T689" s="83"/>
      <c r="U689" s="83"/>
      <c r="V689" s="83"/>
      <c r="W689" s="83"/>
      <c r="X689" s="83"/>
      <c r="Y689" s="83"/>
      <c r="Z689" s="83"/>
      <c r="AA689" s="83"/>
      <c r="AB689" s="83"/>
      <c r="AC689" s="83"/>
      <c r="AD689" s="83"/>
      <c r="AE689" s="44"/>
    </row>
    <row r="690" spans="5:31" ht="15.75" customHeight="1">
      <c r="E690" s="83"/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  <c r="R690" s="83"/>
      <c r="S690" s="83"/>
      <c r="T690" s="83"/>
      <c r="U690" s="83"/>
      <c r="V690" s="83"/>
      <c r="W690" s="83"/>
      <c r="X690" s="83"/>
      <c r="Y690" s="83"/>
      <c r="Z690" s="83"/>
      <c r="AA690" s="83"/>
      <c r="AB690" s="83"/>
      <c r="AC690" s="83"/>
      <c r="AD690" s="83"/>
      <c r="AE690" s="44"/>
    </row>
    <row r="691" spans="5:31" ht="15.75" customHeight="1">
      <c r="E691" s="83"/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  <c r="R691" s="83"/>
      <c r="S691" s="83"/>
      <c r="T691" s="83"/>
      <c r="U691" s="83"/>
      <c r="V691" s="83"/>
      <c r="W691" s="83"/>
      <c r="X691" s="83"/>
      <c r="Y691" s="83"/>
      <c r="Z691" s="83"/>
      <c r="AA691" s="83"/>
      <c r="AB691" s="83"/>
      <c r="AC691" s="83"/>
      <c r="AD691" s="83"/>
      <c r="AE691" s="44"/>
    </row>
    <row r="692" spans="5:31" ht="15.75" customHeight="1">
      <c r="E692" s="83"/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  <c r="R692" s="83"/>
      <c r="S692" s="83"/>
      <c r="T692" s="83"/>
      <c r="U692" s="83"/>
      <c r="V692" s="83"/>
      <c r="W692" s="83"/>
      <c r="X692" s="83"/>
      <c r="Y692" s="83"/>
      <c r="Z692" s="83"/>
      <c r="AA692" s="83"/>
      <c r="AB692" s="83"/>
      <c r="AC692" s="83"/>
      <c r="AD692" s="83"/>
      <c r="AE692" s="44"/>
    </row>
    <row r="693" spans="5:31" ht="15.75" customHeight="1">
      <c r="E693" s="83"/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  <c r="R693" s="83"/>
      <c r="S693" s="83"/>
      <c r="T693" s="83"/>
      <c r="U693" s="83"/>
      <c r="V693" s="83"/>
      <c r="W693" s="83"/>
      <c r="X693" s="83"/>
      <c r="Y693" s="83"/>
      <c r="Z693" s="83"/>
      <c r="AA693" s="83"/>
      <c r="AB693" s="83"/>
      <c r="AC693" s="83"/>
      <c r="AD693" s="83"/>
      <c r="AE693" s="44"/>
    </row>
    <row r="694" spans="5:31" ht="15.75" customHeight="1">
      <c r="E694" s="83"/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  <c r="R694" s="83"/>
      <c r="S694" s="83"/>
      <c r="T694" s="83"/>
      <c r="U694" s="83"/>
      <c r="V694" s="83"/>
      <c r="W694" s="83"/>
      <c r="X694" s="83"/>
      <c r="Y694" s="83"/>
      <c r="Z694" s="83"/>
      <c r="AA694" s="83"/>
      <c r="AB694" s="83"/>
      <c r="AC694" s="83"/>
      <c r="AD694" s="83"/>
      <c r="AE694" s="44"/>
    </row>
    <row r="695" spans="5:31" ht="15.75" customHeight="1">
      <c r="E695" s="83"/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  <c r="R695" s="83"/>
      <c r="S695" s="83"/>
      <c r="T695" s="83"/>
      <c r="U695" s="83"/>
      <c r="V695" s="83"/>
      <c r="W695" s="83"/>
      <c r="X695" s="83"/>
      <c r="Y695" s="83"/>
      <c r="Z695" s="83"/>
      <c r="AA695" s="83"/>
      <c r="AB695" s="83"/>
      <c r="AC695" s="83"/>
      <c r="AD695" s="83"/>
      <c r="AE695" s="44"/>
    </row>
    <row r="696" spans="5:31" ht="15.75" customHeight="1">
      <c r="E696" s="83"/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  <c r="R696" s="83"/>
      <c r="S696" s="83"/>
      <c r="T696" s="83"/>
      <c r="U696" s="83"/>
      <c r="V696" s="83"/>
      <c r="W696" s="83"/>
      <c r="X696" s="83"/>
      <c r="Y696" s="83"/>
      <c r="Z696" s="83"/>
      <c r="AA696" s="83"/>
      <c r="AB696" s="83"/>
      <c r="AC696" s="83"/>
      <c r="AD696" s="83"/>
      <c r="AE696" s="44"/>
    </row>
    <row r="697" spans="5:31" ht="15.75" customHeight="1">
      <c r="E697" s="83"/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  <c r="R697" s="83"/>
      <c r="S697" s="83"/>
      <c r="T697" s="83"/>
      <c r="U697" s="83"/>
      <c r="V697" s="83"/>
      <c r="W697" s="83"/>
      <c r="X697" s="83"/>
      <c r="Y697" s="83"/>
      <c r="Z697" s="83"/>
      <c r="AA697" s="83"/>
      <c r="AB697" s="83"/>
      <c r="AC697" s="83"/>
      <c r="AD697" s="83"/>
      <c r="AE697" s="44"/>
    </row>
    <row r="698" spans="5:31" ht="15.75" customHeight="1">
      <c r="E698" s="83"/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  <c r="R698" s="83"/>
      <c r="S698" s="83"/>
      <c r="T698" s="83"/>
      <c r="U698" s="83"/>
      <c r="V698" s="83"/>
      <c r="W698" s="83"/>
      <c r="X698" s="83"/>
      <c r="Y698" s="83"/>
      <c r="Z698" s="83"/>
      <c r="AA698" s="83"/>
      <c r="AB698" s="83"/>
      <c r="AC698" s="83"/>
      <c r="AD698" s="83"/>
      <c r="AE698" s="44"/>
    </row>
    <row r="699" spans="5:31" ht="15.75" customHeight="1">
      <c r="E699" s="83"/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  <c r="R699" s="83"/>
      <c r="S699" s="83"/>
      <c r="T699" s="83"/>
      <c r="U699" s="83"/>
      <c r="V699" s="83"/>
      <c r="W699" s="83"/>
      <c r="X699" s="83"/>
      <c r="Y699" s="83"/>
      <c r="Z699" s="83"/>
      <c r="AA699" s="83"/>
      <c r="AB699" s="83"/>
      <c r="AC699" s="83"/>
      <c r="AD699" s="83"/>
      <c r="AE699" s="44"/>
    </row>
    <row r="700" spans="5:31" ht="15.75" customHeight="1"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  <c r="Z700" s="83"/>
      <c r="AA700" s="83"/>
      <c r="AB700" s="83"/>
      <c r="AC700" s="83"/>
      <c r="AD700" s="83"/>
      <c r="AE700" s="44"/>
    </row>
    <row r="701" spans="5:31" ht="15.75" customHeight="1">
      <c r="E701" s="83"/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  <c r="R701" s="83"/>
      <c r="S701" s="83"/>
      <c r="T701" s="83"/>
      <c r="U701" s="83"/>
      <c r="V701" s="83"/>
      <c r="W701" s="83"/>
      <c r="X701" s="83"/>
      <c r="Y701" s="83"/>
      <c r="Z701" s="83"/>
      <c r="AA701" s="83"/>
      <c r="AB701" s="83"/>
      <c r="AC701" s="83"/>
      <c r="AD701" s="83"/>
      <c r="AE701" s="44"/>
    </row>
    <row r="702" spans="5:31" ht="15.75" customHeight="1">
      <c r="E702" s="83"/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  <c r="R702" s="83"/>
      <c r="S702" s="83"/>
      <c r="T702" s="83"/>
      <c r="U702" s="83"/>
      <c r="V702" s="83"/>
      <c r="W702" s="83"/>
      <c r="X702" s="83"/>
      <c r="Y702" s="83"/>
      <c r="Z702" s="83"/>
      <c r="AA702" s="83"/>
      <c r="AB702" s="83"/>
      <c r="AC702" s="83"/>
      <c r="AD702" s="83"/>
      <c r="AE702" s="44"/>
    </row>
    <row r="703" spans="5:31" ht="15.75" customHeight="1">
      <c r="E703" s="83"/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  <c r="R703" s="83"/>
      <c r="S703" s="83"/>
      <c r="T703" s="83"/>
      <c r="U703" s="83"/>
      <c r="V703" s="83"/>
      <c r="W703" s="83"/>
      <c r="X703" s="83"/>
      <c r="Y703" s="83"/>
      <c r="Z703" s="83"/>
      <c r="AA703" s="83"/>
      <c r="AB703" s="83"/>
      <c r="AC703" s="83"/>
      <c r="AD703" s="83"/>
      <c r="AE703" s="44"/>
    </row>
    <row r="704" spans="5:31" ht="15.75" customHeight="1">
      <c r="E704" s="83"/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  <c r="R704" s="83"/>
      <c r="S704" s="83"/>
      <c r="T704" s="83"/>
      <c r="U704" s="83"/>
      <c r="V704" s="83"/>
      <c r="W704" s="83"/>
      <c r="X704" s="83"/>
      <c r="Y704" s="83"/>
      <c r="Z704" s="83"/>
      <c r="AA704" s="83"/>
      <c r="AB704" s="83"/>
      <c r="AC704" s="83"/>
      <c r="AD704" s="83"/>
      <c r="AE704" s="44"/>
    </row>
    <row r="705" spans="5:31" ht="15.75" customHeight="1">
      <c r="E705" s="83"/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  <c r="R705" s="83"/>
      <c r="S705" s="83"/>
      <c r="T705" s="83"/>
      <c r="U705" s="83"/>
      <c r="V705" s="83"/>
      <c r="W705" s="83"/>
      <c r="X705" s="83"/>
      <c r="Y705" s="83"/>
      <c r="Z705" s="83"/>
      <c r="AA705" s="83"/>
      <c r="AB705" s="83"/>
      <c r="AC705" s="83"/>
      <c r="AD705" s="83"/>
      <c r="AE705" s="44"/>
    </row>
    <row r="706" spans="5:31" ht="15.75" customHeight="1">
      <c r="E706" s="83"/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  <c r="R706" s="83"/>
      <c r="S706" s="83"/>
      <c r="T706" s="83"/>
      <c r="U706" s="83"/>
      <c r="V706" s="83"/>
      <c r="W706" s="83"/>
      <c r="X706" s="83"/>
      <c r="Y706" s="83"/>
      <c r="Z706" s="83"/>
      <c r="AA706" s="83"/>
      <c r="AB706" s="83"/>
      <c r="AC706" s="83"/>
      <c r="AD706" s="83"/>
      <c r="AE706" s="44"/>
    </row>
    <row r="707" spans="5:31" ht="15.75" customHeight="1">
      <c r="E707" s="83"/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  <c r="R707" s="83"/>
      <c r="S707" s="83"/>
      <c r="T707" s="83"/>
      <c r="U707" s="83"/>
      <c r="V707" s="83"/>
      <c r="W707" s="83"/>
      <c r="X707" s="83"/>
      <c r="Y707" s="83"/>
      <c r="Z707" s="83"/>
      <c r="AA707" s="83"/>
      <c r="AB707" s="83"/>
      <c r="AC707" s="83"/>
      <c r="AD707" s="83"/>
      <c r="AE707" s="44"/>
    </row>
    <row r="708" spans="5:31" ht="15.75" customHeight="1">
      <c r="E708" s="83"/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  <c r="R708" s="83"/>
      <c r="S708" s="83"/>
      <c r="T708" s="83"/>
      <c r="U708" s="83"/>
      <c r="V708" s="83"/>
      <c r="W708" s="83"/>
      <c r="X708" s="83"/>
      <c r="Y708" s="83"/>
      <c r="Z708" s="83"/>
      <c r="AA708" s="83"/>
      <c r="AB708" s="83"/>
      <c r="AC708" s="83"/>
      <c r="AD708" s="83"/>
      <c r="AE708" s="44"/>
    </row>
    <row r="709" spans="5:31" ht="15.75" customHeight="1">
      <c r="E709" s="83"/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  <c r="R709" s="83"/>
      <c r="S709" s="83"/>
      <c r="T709" s="83"/>
      <c r="U709" s="83"/>
      <c r="V709" s="83"/>
      <c r="W709" s="83"/>
      <c r="X709" s="83"/>
      <c r="Y709" s="83"/>
      <c r="Z709" s="83"/>
      <c r="AA709" s="83"/>
      <c r="AB709" s="83"/>
      <c r="AC709" s="83"/>
      <c r="AD709" s="83"/>
      <c r="AE709" s="44"/>
    </row>
    <row r="710" spans="5:31" ht="15.75" customHeight="1">
      <c r="E710" s="83"/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  <c r="R710" s="83"/>
      <c r="S710" s="83"/>
      <c r="T710" s="83"/>
      <c r="U710" s="83"/>
      <c r="V710" s="83"/>
      <c r="W710" s="83"/>
      <c r="X710" s="83"/>
      <c r="Y710" s="83"/>
      <c r="Z710" s="83"/>
      <c r="AA710" s="83"/>
      <c r="AB710" s="83"/>
      <c r="AC710" s="83"/>
      <c r="AD710" s="83"/>
      <c r="AE710" s="44"/>
    </row>
    <row r="711" spans="5:31" ht="15.75" customHeight="1">
      <c r="E711" s="83"/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  <c r="R711" s="83"/>
      <c r="S711" s="83"/>
      <c r="T711" s="83"/>
      <c r="U711" s="83"/>
      <c r="V711" s="83"/>
      <c r="W711" s="83"/>
      <c r="X711" s="83"/>
      <c r="Y711" s="83"/>
      <c r="Z711" s="83"/>
      <c r="AA711" s="83"/>
      <c r="AB711" s="83"/>
      <c r="AC711" s="83"/>
      <c r="AD711" s="83"/>
      <c r="AE711" s="44"/>
    </row>
    <row r="712" spans="5:31" ht="15.75" customHeight="1">
      <c r="E712" s="83"/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  <c r="R712" s="83"/>
      <c r="S712" s="83"/>
      <c r="T712" s="83"/>
      <c r="U712" s="83"/>
      <c r="V712" s="83"/>
      <c r="W712" s="83"/>
      <c r="X712" s="83"/>
      <c r="Y712" s="83"/>
      <c r="Z712" s="83"/>
      <c r="AA712" s="83"/>
      <c r="AB712" s="83"/>
      <c r="AC712" s="83"/>
      <c r="AD712" s="83"/>
      <c r="AE712" s="44"/>
    </row>
    <row r="713" spans="5:31" ht="15.75" customHeight="1">
      <c r="E713" s="83"/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  <c r="R713" s="83"/>
      <c r="S713" s="83"/>
      <c r="T713" s="83"/>
      <c r="U713" s="83"/>
      <c r="V713" s="83"/>
      <c r="W713" s="83"/>
      <c r="X713" s="83"/>
      <c r="Y713" s="83"/>
      <c r="Z713" s="83"/>
      <c r="AA713" s="83"/>
      <c r="AB713" s="83"/>
      <c r="AC713" s="83"/>
      <c r="AD713" s="83"/>
      <c r="AE713" s="44"/>
    </row>
    <row r="714" spans="5:31" ht="15.75" customHeight="1">
      <c r="E714" s="83"/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  <c r="R714" s="83"/>
      <c r="S714" s="83"/>
      <c r="T714" s="83"/>
      <c r="U714" s="83"/>
      <c r="V714" s="83"/>
      <c r="W714" s="83"/>
      <c r="X714" s="83"/>
      <c r="Y714" s="83"/>
      <c r="Z714" s="83"/>
      <c r="AA714" s="83"/>
      <c r="AB714" s="83"/>
      <c r="AC714" s="83"/>
      <c r="AD714" s="83"/>
      <c r="AE714" s="44"/>
    </row>
    <row r="715" spans="5:31" ht="15.75" customHeight="1">
      <c r="E715" s="83"/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  <c r="R715" s="83"/>
      <c r="S715" s="83"/>
      <c r="T715" s="83"/>
      <c r="U715" s="83"/>
      <c r="V715" s="83"/>
      <c r="W715" s="83"/>
      <c r="X715" s="83"/>
      <c r="Y715" s="83"/>
      <c r="Z715" s="83"/>
      <c r="AA715" s="83"/>
      <c r="AB715" s="83"/>
      <c r="AC715" s="83"/>
      <c r="AD715" s="83"/>
      <c r="AE715" s="44"/>
    </row>
    <row r="716" spans="5:31" ht="15.75" customHeight="1">
      <c r="E716" s="83"/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  <c r="R716" s="83"/>
      <c r="S716" s="83"/>
      <c r="T716" s="83"/>
      <c r="U716" s="83"/>
      <c r="V716" s="83"/>
      <c r="W716" s="83"/>
      <c r="X716" s="83"/>
      <c r="Y716" s="83"/>
      <c r="Z716" s="83"/>
      <c r="AA716" s="83"/>
      <c r="AB716" s="83"/>
      <c r="AC716" s="83"/>
      <c r="AD716" s="83"/>
      <c r="AE716" s="44"/>
    </row>
    <row r="717" spans="5:31" ht="15.75" customHeight="1">
      <c r="E717" s="83"/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  <c r="R717" s="83"/>
      <c r="S717" s="83"/>
      <c r="T717" s="83"/>
      <c r="U717" s="83"/>
      <c r="V717" s="83"/>
      <c r="W717" s="83"/>
      <c r="X717" s="83"/>
      <c r="Y717" s="83"/>
      <c r="Z717" s="83"/>
      <c r="AA717" s="83"/>
      <c r="AB717" s="83"/>
      <c r="AC717" s="83"/>
      <c r="AD717" s="83"/>
      <c r="AE717" s="44"/>
    </row>
    <row r="718" spans="5:31" ht="15.75" customHeight="1">
      <c r="E718" s="83"/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  <c r="R718" s="83"/>
      <c r="S718" s="83"/>
      <c r="T718" s="83"/>
      <c r="U718" s="83"/>
      <c r="V718" s="83"/>
      <c r="W718" s="83"/>
      <c r="X718" s="83"/>
      <c r="Y718" s="83"/>
      <c r="Z718" s="83"/>
      <c r="AA718" s="83"/>
      <c r="AB718" s="83"/>
      <c r="AC718" s="83"/>
      <c r="AD718" s="83"/>
      <c r="AE718" s="44"/>
    </row>
    <row r="719" spans="5:31" ht="15.75" customHeight="1">
      <c r="E719" s="83"/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  <c r="R719" s="83"/>
      <c r="S719" s="83"/>
      <c r="T719" s="83"/>
      <c r="U719" s="83"/>
      <c r="V719" s="83"/>
      <c r="W719" s="83"/>
      <c r="X719" s="83"/>
      <c r="Y719" s="83"/>
      <c r="Z719" s="83"/>
      <c r="AA719" s="83"/>
      <c r="AB719" s="83"/>
      <c r="AC719" s="83"/>
      <c r="AD719" s="83"/>
      <c r="AE719" s="44"/>
    </row>
    <row r="720" spans="5:31" ht="15.75" customHeight="1">
      <c r="E720" s="83"/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  <c r="R720" s="83"/>
      <c r="S720" s="83"/>
      <c r="T720" s="83"/>
      <c r="U720" s="83"/>
      <c r="V720" s="83"/>
      <c r="W720" s="83"/>
      <c r="X720" s="83"/>
      <c r="Y720" s="83"/>
      <c r="Z720" s="83"/>
      <c r="AA720" s="83"/>
      <c r="AB720" s="83"/>
      <c r="AC720" s="83"/>
      <c r="AD720" s="83"/>
      <c r="AE720" s="44"/>
    </row>
    <row r="721" spans="5:31" ht="15.75" customHeight="1">
      <c r="E721" s="83"/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  <c r="R721" s="83"/>
      <c r="S721" s="83"/>
      <c r="T721" s="83"/>
      <c r="U721" s="83"/>
      <c r="V721" s="83"/>
      <c r="W721" s="83"/>
      <c r="X721" s="83"/>
      <c r="Y721" s="83"/>
      <c r="Z721" s="83"/>
      <c r="AA721" s="83"/>
      <c r="AB721" s="83"/>
      <c r="AC721" s="83"/>
      <c r="AD721" s="83"/>
      <c r="AE721" s="44"/>
    </row>
    <row r="722" spans="5:31" ht="15.75" customHeight="1">
      <c r="E722" s="83"/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  <c r="R722" s="83"/>
      <c r="S722" s="83"/>
      <c r="T722" s="83"/>
      <c r="U722" s="83"/>
      <c r="V722" s="83"/>
      <c r="W722" s="83"/>
      <c r="X722" s="83"/>
      <c r="Y722" s="83"/>
      <c r="Z722" s="83"/>
      <c r="AA722" s="83"/>
      <c r="AB722" s="83"/>
      <c r="AC722" s="83"/>
      <c r="AD722" s="83"/>
      <c r="AE722" s="44"/>
    </row>
    <row r="723" spans="5:31" ht="15.75" customHeight="1">
      <c r="E723" s="83"/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  <c r="R723" s="83"/>
      <c r="S723" s="83"/>
      <c r="T723" s="83"/>
      <c r="U723" s="83"/>
      <c r="V723" s="83"/>
      <c r="W723" s="83"/>
      <c r="X723" s="83"/>
      <c r="Y723" s="83"/>
      <c r="Z723" s="83"/>
      <c r="AA723" s="83"/>
      <c r="AB723" s="83"/>
      <c r="AC723" s="83"/>
      <c r="AD723" s="83"/>
      <c r="AE723" s="44"/>
    </row>
    <row r="724" spans="5:31" ht="15.75" customHeight="1">
      <c r="E724" s="83"/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  <c r="R724" s="83"/>
      <c r="S724" s="83"/>
      <c r="T724" s="83"/>
      <c r="U724" s="83"/>
      <c r="V724" s="83"/>
      <c r="W724" s="83"/>
      <c r="X724" s="83"/>
      <c r="Y724" s="83"/>
      <c r="Z724" s="83"/>
      <c r="AA724" s="83"/>
      <c r="AB724" s="83"/>
      <c r="AC724" s="83"/>
      <c r="AD724" s="83"/>
      <c r="AE724" s="44"/>
    </row>
    <row r="725" spans="5:31" ht="15.75" customHeight="1">
      <c r="E725" s="83"/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  <c r="R725" s="83"/>
      <c r="S725" s="83"/>
      <c r="T725" s="83"/>
      <c r="U725" s="83"/>
      <c r="V725" s="83"/>
      <c r="W725" s="83"/>
      <c r="X725" s="83"/>
      <c r="Y725" s="83"/>
      <c r="Z725" s="83"/>
      <c r="AA725" s="83"/>
      <c r="AB725" s="83"/>
      <c r="AC725" s="83"/>
      <c r="AD725" s="83"/>
      <c r="AE725" s="44"/>
    </row>
    <row r="726" spans="5:31" ht="15.75" customHeight="1">
      <c r="E726" s="83"/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  <c r="R726" s="83"/>
      <c r="S726" s="83"/>
      <c r="T726" s="83"/>
      <c r="U726" s="83"/>
      <c r="V726" s="83"/>
      <c r="W726" s="83"/>
      <c r="X726" s="83"/>
      <c r="Y726" s="83"/>
      <c r="Z726" s="83"/>
      <c r="AA726" s="83"/>
      <c r="AB726" s="83"/>
      <c r="AC726" s="83"/>
      <c r="AD726" s="83"/>
      <c r="AE726" s="44"/>
    </row>
    <row r="727" spans="5:31" ht="15.75" customHeight="1">
      <c r="E727" s="83"/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  <c r="R727" s="83"/>
      <c r="S727" s="83"/>
      <c r="T727" s="83"/>
      <c r="U727" s="83"/>
      <c r="V727" s="83"/>
      <c r="W727" s="83"/>
      <c r="X727" s="83"/>
      <c r="Y727" s="83"/>
      <c r="Z727" s="83"/>
      <c r="AA727" s="83"/>
      <c r="AB727" s="83"/>
      <c r="AC727" s="83"/>
      <c r="AD727" s="83"/>
      <c r="AE727" s="44"/>
    </row>
    <row r="728" spans="5:31" ht="15.75" customHeight="1">
      <c r="E728" s="83"/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  <c r="R728" s="83"/>
      <c r="S728" s="83"/>
      <c r="T728" s="83"/>
      <c r="U728" s="83"/>
      <c r="V728" s="83"/>
      <c r="W728" s="83"/>
      <c r="X728" s="83"/>
      <c r="Y728" s="83"/>
      <c r="Z728" s="83"/>
      <c r="AA728" s="83"/>
      <c r="AB728" s="83"/>
      <c r="AC728" s="83"/>
      <c r="AD728" s="83"/>
      <c r="AE728" s="44"/>
    </row>
    <row r="729" spans="5:31" ht="15.75" customHeight="1">
      <c r="E729" s="83"/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  <c r="R729" s="83"/>
      <c r="S729" s="83"/>
      <c r="T729" s="83"/>
      <c r="U729" s="83"/>
      <c r="V729" s="83"/>
      <c r="W729" s="83"/>
      <c r="X729" s="83"/>
      <c r="Y729" s="83"/>
      <c r="Z729" s="83"/>
      <c r="AA729" s="83"/>
      <c r="AB729" s="83"/>
      <c r="AC729" s="83"/>
      <c r="AD729" s="83"/>
      <c r="AE729" s="44"/>
    </row>
    <row r="730" spans="5:31" ht="15.75" customHeight="1">
      <c r="E730" s="83"/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  <c r="R730" s="83"/>
      <c r="S730" s="83"/>
      <c r="T730" s="83"/>
      <c r="U730" s="83"/>
      <c r="V730" s="83"/>
      <c r="W730" s="83"/>
      <c r="X730" s="83"/>
      <c r="Y730" s="83"/>
      <c r="Z730" s="83"/>
      <c r="AA730" s="83"/>
      <c r="AB730" s="83"/>
      <c r="AC730" s="83"/>
      <c r="AD730" s="83"/>
      <c r="AE730" s="44"/>
    </row>
    <row r="731" spans="5:31" ht="15.75" customHeight="1">
      <c r="E731" s="83"/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  <c r="R731" s="83"/>
      <c r="S731" s="83"/>
      <c r="T731" s="83"/>
      <c r="U731" s="83"/>
      <c r="V731" s="83"/>
      <c r="W731" s="83"/>
      <c r="X731" s="83"/>
      <c r="Y731" s="83"/>
      <c r="Z731" s="83"/>
      <c r="AA731" s="83"/>
      <c r="AB731" s="83"/>
      <c r="AC731" s="83"/>
      <c r="AD731" s="83"/>
      <c r="AE731" s="44"/>
    </row>
    <row r="732" spans="5:31" ht="15.75" customHeight="1">
      <c r="E732" s="83"/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  <c r="R732" s="83"/>
      <c r="S732" s="83"/>
      <c r="T732" s="83"/>
      <c r="U732" s="83"/>
      <c r="V732" s="83"/>
      <c r="W732" s="83"/>
      <c r="X732" s="83"/>
      <c r="Y732" s="83"/>
      <c r="Z732" s="83"/>
      <c r="AA732" s="83"/>
      <c r="AB732" s="83"/>
      <c r="AC732" s="83"/>
      <c r="AD732" s="83"/>
      <c r="AE732" s="44"/>
    </row>
    <row r="733" spans="5:31" ht="15.75" customHeight="1">
      <c r="E733" s="83"/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  <c r="R733" s="83"/>
      <c r="S733" s="83"/>
      <c r="T733" s="83"/>
      <c r="U733" s="83"/>
      <c r="V733" s="83"/>
      <c r="W733" s="83"/>
      <c r="X733" s="83"/>
      <c r="Y733" s="83"/>
      <c r="Z733" s="83"/>
      <c r="AA733" s="83"/>
      <c r="AB733" s="83"/>
      <c r="AC733" s="83"/>
      <c r="AD733" s="83"/>
      <c r="AE733" s="44"/>
    </row>
    <row r="734" spans="5:31" ht="15.75" customHeight="1">
      <c r="E734" s="83"/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  <c r="R734" s="83"/>
      <c r="S734" s="83"/>
      <c r="T734" s="83"/>
      <c r="U734" s="83"/>
      <c r="V734" s="83"/>
      <c r="W734" s="83"/>
      <c r="X734" s="83"/>
      <c r="Y734" s="83"/>
      <c r="Z734" s="83"/>
      <c r="AA734" s="83"/>
      <c r="AB734" s="83"/>
      <c r="AC734" s="83"/>
      <c r="AD734" s="83"/>
      <c r="AE734" s="44"/>
    </row>
    <row r="735" spans="5:31" ht="15.75" customHeight="1">
      <c r="E735" s="83"/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  <c r="R735" s="83"/>
      <c r="S735" s="83"/>
      <c r="T735" s="83"/>
      <c r="U735" s="83"/>
      <c r="V735" s="83"/>
      <c r="W735" s="83"/>
      <c r="X735" s="83"/>
      <c r="Y735" s="83"/>
      <c r="Z735" s="83"/>
      <c r="AA735" s="83"/>
      <c r="AB735" s="83"/>
      <c r="AC735" s="83"/>
      <c r="AD735" s="83"/>
      <c r="AE735" s="44"/>
    </row>
    <row r="736" spans="5:31" ht="15.75" customHeight="1"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  <c r="Z736" s="83"/>
      <c r="AA736" s="83"/>
      <c r="AB736" s="83"/>
      <c r="AC736" s="83"/>
      <c r="AD736" s="83"/>
      <c r="AE736" s="44"/>
    </row>
    <row r="737" spans="5:31" ht="15.75" customHeight="1"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  <c r="Z737" s="83"/>
      <c r="AA737" s="83"/>
      <c r="AB737" s="83"/>
      <c r="AC737" s="83"/>
      <c r="AD737" s="83"/>
      <c r="AE737" s="44"/>
    </row>
    <row r="738" spans="5:31" ht="15.75" customHeight="1">
      <c r="E738" s="83"/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  <c r="R738" s="83"/>
      <c r="S738" s="83"/>
      <c r="T738" s="83"/>
      <c r="U738" s="83"/>
      <c r="V738" s="83"/>
      <c r="W738" s="83"/>
      <c r="X738" s="83"/>
      <c r="Y738" s="83"/>
      <c r="Z738" s="83"/>
      <c r="AA738" s="83"/>
      <c r="AB738" s="83"/>
      <c r="AC738" s="83"/>
      <c r="AD738" s="83"/>
      <c r="AE738" s="44"/>
    </row>
    <row r="739" spans="5:31" ht="15.75" customHeight="1">
      <c r="E739" s="83"/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  <c r="R739" s="83"/>
      <c r="S739" s="83"/>
      <c r="T739" s="83"/>
      <c r="U739" s="83"/>
      <c r="V739" s="83"/>
      <c r="W739" s="83"/>
      <c r="X739" s="83"/>
      <c r="Y739" s="83"/>
      <c r="Z739" s="83"/>
      <c r="AA739" s="83"/>
      <c r="AB739" s="83"/>
      <c r="AC739" s="83"/>
      <c r="AD739" s="83"/>
      <c r="AE739" s="44"/>
    </row>
    <row r="740" spans="5:31" ht="15.75" customHeight="1">
      <c r="E740" s="83"/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  <c r="R740" s="83"/>
      <c r="S740" s="83"/>
      <c r="T740" s="83"/>
      <c r="U740" s="83"/>
      <c r="V740" s="83"/>
      <c r="W740" s="83"/>
      <c r="X740" s="83"/>
      <c r="Y740" s="83"/>
      <c r="Z740" s="83"/>
      <c r="AA740" s="83"/>
      <c r="AB740" s="83"/>
      <c r="AC740" s="83"/>
      <c r="AD740" s="83"/>
      <c r="AE740" s="44"/>
    </row>
    <row r="741" spans="5:31" ht="15.75" customHeight="1">
      <c r="E741" s="83"/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  <c r="R741" s="83"/>
      <c r="S741" s="83"/>
      <c r="T741" s="83"/>
      <c r="U741" s="83"/>
      <c r="V741" s="83"/>
      <c r="W741" s="83"/>
      <c r="X741" s="83"/>
      <c r="Y741" s="83"/>
      <c r="Z741" s="83"/>
      <c r="AA741" s="83"/>
      <c r="AB741" s="83"/>
      <c r="AC741" s="83"/>
      <c r="AD741" s="83"/>
      <c r="AE741" s="44"/>
    </row>
    <row r="742" spans="5:31" ht="15.75" customHeight="1">
      <c r="E742" s="83"/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  <c r="R742" s="83"/>
      <c r="S742" s="83"/>
      <c r="T742" s="83"/>
      <c r="U742" s="83"/>
      <c r="V742" s="83"/>
      <c r="W742" s="83"/>
      <c r="X742" s="83"/>
      <c r="Y742" s="83"/>
      <c r="Z742" s="83"/>
      <c r="AA742" s="83"/>
      <c r="AB742" s="83"/>
      <c r="AC742" s="83"/>
      <c r="AD742" s="83"/>
      <c r="AE742" s="44"/>
    </row>
    <row r="743" spans="5:31" ht="15.75" customHeight="1">
      <c r="E743" s="83"/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  <c r="R743" s="83"/>
      <c r="S743" s="83"/>
      <c r="T743" s="83"/>
      <c r="U743" s="83"/>
      <c r="V743" s="83"/>
      <c r="W743" s="83"/>
      <c r="X743" s="83"/>
      <c r="Y743" s="83"/>
      <c r="Z743" s="83"/>
      <c r="AA743" s="83"/>
      <c r="AB743" s="83"/>
      <c r="AC743" s="83"/>
      <c r="AD743" s="83"/>
      <c r="AE743" s="44"/>
    </row>
    <row r="744" spans="5:31" ht="15.75" customHeight="1">
      <c r="E744" s="83"/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  <c r="R744" s="83"/>
      <c r="S744" s="83"/>
      <c r="T744" s="83"/>
      <c r="U744" s="83"/>
      <c r="V744" s="83"/>
      <c r="W744" s="83"/>
      <c r="X744" s="83"/>
      <c r="Y744" s="83"/>
      <c r="Z744" s="83"/>
      <c r="AA744" s="83"/>
      <c r="AB744" s="83"/>
      <c r="AC744" s="83"/>
      <c r="AD744" s="83"/>
      <c r="AE744" s="44"/>
    </row>
    <row r="745" spans="5:31" ht="15.75" customHeight="1">
      <c r="E745" s="83"/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  <c r="R745" s="83"/>
      <c r="S745" s="83"/>
      <c r="T745" s="83"/>
      <c r="U745" s="83"/>
      <c r="V745" s="83"/>
      <c r="W745" s="83"/>
      <c r="X745" s="83"/>
      <c r="Y745" s="83"/>
      <c r="Z745" s="83"/>
      <c r="AA745" s="83"/>
      <c r="AB745" s="83"/>
      <c r="AC745" s="83"/>
      <c r="AD745" s="83"/>
      <c r="AE745" s="44"/>
    </row>
    <row r="746" spans="5:31" ht="15.75" customHeight="1">
      <c r="E746" s="83"/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  <c r="R746" s="83"/>
      <c r="S746" s="83"/>
      <c r="T746" s="83"/>
      <c r="U746" s="83"/>
      <c r="V746" s="83"/>
      <c r="W746" s="83"/>
      <c r="X746" s="83"/>
      <c r="Y746" s="83"/>
      <c r="Z746" s="83"/>
      <c r="AA746" s="83"/>
      <c r="AB746" s="83"/>
      <c r="AC746" s="83"/>
      <c r="AD746" s="83"/>
      <c r="AE746" s="44"/>
    </row>
    <row r="747" spans="5:31" ht="15.75" customHeight="1">
      <c r="E747" s="83"/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  <c r="R747" s="83"/>
      <c r="S747" s="83"/>
      <c r="T747" s="83"/>
      <c r="U747" s="83"/>
      <c r="V747" s="83"/>
      <c r="W747" s="83"/>
      <c r="X747" s="83"/>
      <c r="Y747" s="83"/>
      <c r="Z747" s="83"/>
      <c r="AA747" s="83"/>
      <c r="AB747" s="83"/>
      <c r="AC747" s="83"/>
      <c r="AD747" s="83"/>
      <c r="AE747" s="44"/>
    </row>
    <row r="748" spans="5:31" ht="15.75" customHeight="1">
      <c r="E748" s="83"/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  <c r="R748" s="83"/>
      <c r="S748" s="83"/>
      <c r="T748" s="83"/>
      <c r="U748" s="83"/>
      <c r="V748" s="83"/>
      <c r="W748" s="83"/>
      <c r="X748" s="83"/>
      <c r="Y748" s="83"/>
      <c r="Z748" s="83"/>
      <c r="AA748" s="83"/>
      <c r="AB748" s="83"/>
      <c r="AC748" s="83"/>
      <c r="AD748" s="83"/>
      <c r="AE748" s="44"/>
    </row>
    <row r="749" spans="5:31" ht="15.75" customHeight="1">
      <c r="E749" s="83"/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  <c r="R749" s="83"/>
      <c r="S749" s="83"/>
      <c r="T749" s="83"/>
      <c r="U749" s="83"/>
      <c r="V749" s="83"/>
      <c r="W749" s="83"/>
      <c r="X749" s="83"/>
      <c r="Y749" s="83"/>
      <c r="Z749" s="83"/>
      <c r="AA749" s="83"/>
      <c r="AB749" s="83"/>
      <c r="AC749" s="83"/>
      <c r="AD749" s="83"/>
      <c r="AE749" s="44"/>
    </row>
    <row r="750" spans="5:31" ht="15.75" customHeight="1">
      <c r="E750" s="83"/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  <c r="R750" s="83"/>
      <c r="S750" s="83"/>
      <c r="T750" s="83"/>
      <c r="U750" s="83"/>
      <c r="V750" s="83"/>
      <c r="W750" s="83"/>
      <c r="X750" s="83"/>
      <c r="Y750" s="83"/>
      <c r="Z750" s="83"/>
      <c r="AA750" s="83"/>
      <c r="AB750" s="83"/>
      <c r="AC750" s="83"/>
      <c r="AD750" s="83"/>
      <c r="AE750" s="44"/>
    </row>
    <row r="751" spans="5:31" ht="15.75" customHeight="1">
      <c r="E751" s="83"/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  <c r="R751" s="83"/>
      <c r="S751" s="83"/>
      <c r="T751" s="83"/>
      <c r="U751" s="83"/>
      <c r="V751" s="83"/>
      <c r="W751" s="83"/>
      <c r="X751" s="83"/>
      <c r="Y751" s="83"/>
      <c r="Z751" s="83"/>
      <c r="AA751" s="83"/>
      <c r="AB751" s="83"/>
      <c r="AC751" s="83"/>
      <c r="AD751" s="83"/>
      <c r="AE751" s="44"/>
    </row>
    <row r="752" spans="5:31" ht="15.75" customHeight="1">
      <c r="E752" s="83"/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  <c r="R752" s="83"/>
      <c r="S752" s="83"/>
      <c r="T752" s="83"/>
      <c r="U752" s="83"/>
      <c r="V752" s="83"/>
      <c r="W752" s="83"/>
      <c r="X752" s="83"/>
      <c r="Y752" s="83"/>
      <c r="Z752" s="83"/>
      <c r="AA752" s="83"/>
      <c r="AB752" s="83"/>
      <c r="AC752" s="83"/>
      <c r="AD752" s="83"/>
      <c r="AE752" s="44"/>
    </row>
    <row r="753" spans="5:31" ht="15.75" customHeight="1">
      <c r="E753" s="83"/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  <c r="R753" s="83"/>
      <c r="S753" s="83"/>
      <c r="T753" s="83"/>
      <c r="U753" s="83"/>
      <c r="V753" s="83"/>
      <c r="W753" s="83"/>
      <c r="X753" s="83"/>
      <c r="Y753" s="83"/>
      <c r="Z753" s="83"/>
      <c r="AA753" s="83"/>
      <c r="AB753" s="83"/>
      <c r="AC753" s="83"/>
      <c r="AD753" s="83"/>
      <c r="AE753" s="44"/>
    </row>
    <row r="754" spans="5:31" ht="15.75" customHeight="1">
      <c r="E754" s="83"/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  <c r="R754" s="83"/>
      <c r="S754" s="83"/>
      <c r="T754" s="83"/>
      <c r="U754" s="83"/>
      <c r="V754" s="83"/>
      <c r="W754" s="83"/>
      <c r="X754" s="83"/>
      <c r="Y754" s="83"/>
      <c r="Z754" s="83"/>
      <c r="AA754" s="83"/>
      <c r="AB754" s="83"/>
      <c r="AC754" s="83"/>
      <c r="AD754" s="83"/>
      <c r="AE754" s="44"/>
    </row>
    <row r="755" spans="5:31" ht="15.75" customHeight="1">
      <c r="E755" s="83"/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  <c r="R755" s="83"/>
      <c r="S755" s="83"/>
      <c r="T755" s="83"/>
      <c r="U755" s="83"/>
      <c r="V755" s="83"/>
      <c r="W755" s="83"/>
      <c r="X755" s="83"/>
      <c r="Y755" s="83"/>
      <c r="Z755" s="83"/>
      <c r="AA755" s="83"/>
      <c r="AB755" s="83"/>
      <c r="AC755" s="83"/>
      <c r="AD755" s="83"/>
      <c r="AE755" s="44"/>
    </row>
    <row r="756" spans="5:31" ht="15.75" customHeight="1">
      <c r="E756" s="83"/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  <c r="R756" s="83"/>
      <c r="S756" s="83"/>
      <c r="T756" s="83"/>
      <c r="U756" s="83"/>
      <c r="V756" s="83"/>
      <c r="W756" s="83"/>
      <c r="X756" s="83"/>
      <c r="Y756" s="83"/>
      <c r="Z756" s="83"/>
      <c r="AA756" s="83"/>
      <c r="AB756" s="83"/>
      <c r="AC756" s="83"/>
      <c r="AD756" s="83"/>
      <c r="AE756" s="44"/>
    </row>
    <row r="757" spans="5:31" ht="15.75" customHeight="1">
      <c r="E757" s="83"/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  <c r="R757" s="83"/>
      <c r="S757" s="83"/>
      <c r="T757" s="83"/>
      <c r="U757" s="83"/>
      <c r="V757" s="83"/>
      <c r="W757" s="83"/>
      <c r="X757" s="83"/>
      <c r="Y757" s="83"/>
      <c r="Z757" s="83"/>
      <c r="AA757" s="83"/>
      <c r="AB757" s="83"/>
      <c r="AC757" s="83"/>
      <c r="AD757" s="83"/>
      <c r="AE757" s="44"/>
    </row>
    <row r="758" spans="5:31" ht="15.75" customHeight="1">
      <c r="E758" s="83"/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  <c r="R758" s="83"/>
      <c r="S758" s="83"/>
      <c r="T758" s="83"/>
      <c r="U758" s="83"/>
      <c r="V758" s="83"/>
      <c r="W758" s="83"/>
      <c r="X758" s="83"/>
      <c r="Y758" s="83"/>
      <c r="Z758" s="83"/>
      <c r="AA758" s="83"/>
      <c r="AB758" s="83"/>
      <c r="AC758" s="83"/>
      <c r="AD758" s="83"/>
      <c r="AE758" s="44"/>
    </row>
    <row r="759" spans="5:31" ht="15.75" customHeight="1">
      <c r="E759" s="83"/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  <c r="R759" s="83"/>
      <c r="S759" s="83"/>
      <c r="T759" s="83"/>
      <c r="U759" s="83"/>
      <c r="V759" s="83"/>
      <c r="W759" s="83"/>
      <c r="X759" s="83"/>
      <c r="Y759" s="83"/>
      <c r="Z759" s="83"/>
      <c r="AA759" s="83"/>
      <c r="AB759" s="83"/>
      <c r="AC759" s="83"/>
      <c r="AD759" s="83"/>
      <c r="AE759" s="44"/>
    </row>
    <row r="760" spans="5:31" ht="15.75" customHeight="1">
      <c r="E760" s="83"/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  <c r="R760" s="83"/>
      <c r="S760" s="83"/>
      <c r="T760" s="83"/>
      <c r="U760" s="83"/>
      <c r="V760" s="83"/>
      <c r="W760" s="83"/>
      <c r="X760" s="83"/>
      <c r="Y760" s="83"/>
      <c r="Z760" s="83"/>
      <c r="AA760" s="83"/>
      <c r="AB760" s="83"/>
      <c r="AC760" s="83"/>
      <c r="AD760" s="83"/>
      <c r="AE760" s="44"/>
    </row>
    <row r="761" spans="5:31" ht="15.75" customHeight="1">
      <c r="E761" s="83"/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  <c r="R761" s="83"/>
      <c r="S761" s="83"/>
      <c r="T761" s="83"/>
      <c r="U761" s="83"/>
      <c r="V761" s="83"/>
      <c r="W761" s="83"/>
      <c r="X761" s="83"/>
      <c r="Y761" s="83"/>
      <c r="Z761" s="83"/>
      <c r="AA761" s="83"/>
      <c r="AB761" s="83"/>
      <c r="AC761" s="83"/>
      <c r="AD761" s="83"/>
      <c r="AE761" s="44"/>
    </row>
    <row r="762" spans="5:31" ht="15.75" customHeight="1">
      <c r="E762" s="83"/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  <c r="R762" s="83"/>
      <c r="S762" s="83"/>
      <c r="T762" s="83"/>
      <c r="U762" s="83"/>
      <c r="V762" s="83"/>
      <c r="W762" s="83"/>
      <c r="X762" s="83"/>
      <c r="Y762" s="83"/>
      <c r="Z762" s="83"/>
      <c r="AA762" s="83"/>
      <c r="AB762" s="83"/>
      <c r="AC762" s="83"/>
      <c r="AD762" s="83"/>
      <c r="AE762" s="44"/>
    </row>
    <row r="763" spans="5:31" ht="15.75" customHeight="1">
      <c r="E763" s="83"/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  <c r="R763" s="83"/>
      <c r="S763" s="83"/>
      <c r="T763" s="83"/>
      <c r="U763" s="83"/>
      <c r="V763" s="83"/>
      <c r="W763" s="83"/>
      <c r="X763" s="83"/>
      <c r="Y763" s="83"/>
      <c r="Z763" s="83"/>
      <c r="AA763" s="83"/>
      <c r="AB763" s="83"/>
      <c r="AC763" s="83"/>
      <c r="AD763" s="83"/>
      <c r="AE763" s="44"/>
    </row>
    <row r="764" spans="5:31" ht="15.75" customHeight="1">
      <c r="E764" s="83"/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  <c r="R764" s="83"/>
      <c r="S764" s="83"/>
      <c r="T764" s="83"/>
      <c r="U764" s="83"/>
      <c r="V764" s="83"/>
      <c r="W764" s="83"/>
      <c r="X764" s="83"/>
      <c r="Y764" s="83"/>
      <c r="Z764" s="83"/>
      <c r="AA764" s="83"/>
      <c r="AB764" s="83"/>
      <c r="AC764" s="83"/>
      <c r="AD764" s="83"/>
      <c r="AE764" s="44"/>
    </row>
    <row r="765" spans="5:31" ht="15.75" customHeight="1">
      <c r="E765" s="83"/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  <c r="R765" s="83"/>
      <c r="S765" s="83"/>
      <c r="T765" s="83"/>
      <c r="U765" s="83"/>
      <c r="V765" s="83"/>
      <c r="W765" s="83"/>
      <c r="X765" s="83"/>
      <c r="Y765" s="83"/>
      <c r="Z765" s="83"/>
      <c r="AA765" s="83"/>
      <c r="AB765" s="83"/>
      <c r="AC765" s="83"/>
      <c r="AD765" s="83"/>
      <c r="AE765" s="44"/>
    </row>
    <row r="766" spans="5:31" ht="15.75" customHeight="1">
      <c r="E766" s="83"/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  <c r="R766" s="83"/>
      <c r="S766" s="83"/>
      <c r="T766" s="83"/>
      <c r="U766" s="83"/>
      <c r="V766" s="83"/>
      <c r="W766" s="83"/>
      <c r="X766" s="83"/>
      <c r="Y766" s="83"/>
      <c r="Z766" s="83"/>
      <c r="AA766" s="83"/>
      <c r="AB766" s="83"/>
      <c r="AC766" s="83"/>
      <c r="AD766" s="83"/>
      <c r="AE766" s="44"/>
    </row>
    <row r="767" spans="5:31" ht="15.75" customHeight="1">
      <c r="E767" s="83"/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  <c r="R767" s="83"/>
      <c r="S767" s="83"/>
      <c r="T767" s="83"/>
      <c r="U767" s="83"/>
      <c r="V767" s="83"/>
      <c r="W767" s="83"/>
      <c r="X767" s="83"/>
      <c r="Y767" s="83"/>
      <c r="Z767" s="83"/>
      <c r="AA767" s="83"/>
      <c r="AB767" s="83"/>
      <c r="AC767" s="83"/>
      <c r="AD767" s="83"/>
      <c r="AE767" s="44"/>
    </row>
    <row r="768" spans="5:31" ht="15.75" customHeight="1">
      <c r="E768" s="83"/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  <c r="R768" s="83"/>
      <c r="S768" s="83"/>
      <c r="T768" s="83"/>
      <c r="U768" s="83"/>
      <c r="V768" s="83"/>
      <c r="W768" s="83"/>
      <c r="X768" s="83"/>
      <c r="Y768" s="83"/>
      <c r="Z768" s="83"/>
      <c r="AA768" s="83"/>
      <c r="AB768" s="83"/>
      <c r="AC768" s="83"/>
      <c r="AD768" s="83"/>
      <c r="AE768" s="44"/>
    </row>
    <row r="769" spans="5:31" ht="15.75" customHeight="1">
      <c r="E769" s="83"/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  <c r="R769" s="83"/>
      <c r="S769" s="83"/>
      <c r="T769" s="83"/>
      <c r="U769" s="83"/>
      <c r="V769" s="83"/>
      <c r="W769" s="83"/>
      <c r="X769" s="83"/>
      <c r="Y769" s="83"/>
      <c r="Z769" s="83"/>
      <c r="AA769" s="83"/>
      <c r="AB769" s="83"/>
      <c r="AC769" s="83"/>
      <c r="AD769" s="83"/>
      <c r="AE769" s="44"/>
    </row>
    <row r="770" spans="5:31" ht="15.75" customHeight="1">
      <c r="E770" s="83"/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  <c r="R770" s="83"/>
      <c r="S770" s="83"/>
      <c r="T770" s="83"/>
      <c r="U770" s="83"/>
      <c r="V770" s="83"/>
      <c r="W770" s="83"/>
      <c r="X770" s="83"/>
      <c r="Y770" s="83"/>
      <c r="Z770" s="83"/>
      <c r="AA770" s="83"/>
      <c r="AB770" s="83"/>
      <c r="AC770" s="83"/>
      <c r="AD770" s="83"/>
      <c r="AE770" s="44"/>
    </row>
    <row r="771" spans="5:31" ht="15.75" customHeight="1"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  <c r="Z771" s="83"/>
      <c r="AA771" s="83"/>
      <c r="AB771" s="83"/>
      <c r="AC771" s="83"/>
      <c r="AD771" s="83"/>
      <c r="AE771" s="44"/>
    </row>
    <row r="772" spans="5:31" ht="15.75" customHeight="1"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  <c r="Z772" s="83"/>
      <c r="AA772" s="83"/>
      <c r="AB772" s="83"/>
      <c r="AC772" s="83"/>
      <c r="AD772" s="83"/>
      <c r="AE772" s="44"/>
    </row>
    <row r="773" spans="5:31" ht="15.75" customHeight="1">
      <c r="E773" s="83"/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  <c r="R773" s="83"/>
      <c r="S773" s="83"/>
      <c r="T773" s="83"/>
      <c r="U773" s="83"/>
      <c r="V773" s="83"/>
      <c r="W773" s="83"/>
      <c r="X773" s="83"/>
      <c r="Y773" s="83"/>
      <c r="Z773" s="83"/>
      <c r="AA773" s="83"/>
      <c r="AB773" s="83"/>
      <c r="AC773" s="83"/>
      <c r="AD773" s="83"/>
      <c r="AE773" s="44"/>
    </row>
    <row r="774" spans="5:31" ht="15.75" customHeight="1">
      <c r="E774" s="83"/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  <c r="R774" s="83"/>
      <c r="S774" s="83"/>
      <c r="T774" s="83"/>
      <c r="U774" s="83"/>
      <c r="V774" s="83"/>
      <c r="W774" s="83"/>
      <c r="X774" s="83"/>
      <c r="Y774" s="83"/>
      <c r="Z774" s="83"/>
      <c r="AA774" s="83"/>
      <c r="AB774" s="83"/>
      <c r="AC774" s="83"/>
      <c r="AD774" s="83"/>
      <c r="AE774" s="44"/>
    </row>
    <row r="775" spans="5:31" ht="15.75" customHeight="1">
      <c r="E775" s="83"/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  <c r="R775" s="83"/>
      <c r="S775" s="83"/>
      <c r="T775" s="83"/>
      <c r="U775" s="83"/>
      <c r="V775" s="83"/>
      <c r="W775" s="83"/>
      <c r="X775" s="83"/>
      <c r="Y775" s="83"/>
      <c r="Z775" s="83"/>
      <c r="AA775" s="83"/>
      <c r="AB775" s="83"/>
      <c r="AC775" s="83"/>
      <c r="AD775" s="83"/>
      <c r="AE775" s="44"/>
    </row>
    <row r="776" spans="5:31" ht="15.75" customHeight="1">
      <c r="E776" s="83"/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  <c r="R776" s="83"/>
      <c r="S776" s="83"/>
      <c r="T776" s="83"/>
      <c r="U776" s="83"/>
      <c r="V776" s="83"/>
      <c r="W776" s="83"/>
      <c r="X776" s="83"/>
      <c r="Y776" s="83"/>
      <c r="Z776" s="83"/>
      <c r="AA776" s="83"/>
      <c r="AB776" s="83"/>
      <c r="AC776" s="83"/>
      <c r="AD776" s="83"/>
      <c r="AE776" s="44"/>
    </row>
    <row r="777" spans="5:31" ht="15.75" customHeight="1">
      <c r="E777" s="83"/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  <c r="R777" s="83"/>
      <c r="S777" s="83"/>
      <c r="T777" s="83"/>
      <c r="U777" s="83"/>
      <c r="V777" s="83"/>
      <c r="W777" s="83"/>
      <c r="X777" s="83"/>
      <c r="Y777" s="83"/>
      <c r="Z777" s="83"/>
      <c r="AA777" s="83"/>
      <c r="AB777" s="83"/>
      <c r="AC777" s="83"/>
      <c r="AD777" s="83"/>
      <c r="AE777" s="44"/>
    </row>
    <row r="778" spans="5:31" ht="15.75" customHeight="1">
      <c r="E778" s="83"/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  <c r="R778" s="83"/>
      <c r="S778" s="83"/>
      <c r="T778" s="83"/>
      <c r="U778" s="83"/>
      <c r="V778" s="83"/>
      <c r="W778" s="83"/>
      <c r="X778" s="83"/>
      <c r="Y778" s="83"/>
      <c r="Z778" s="83"/>
      <c r="AA778" s="83"/>
      <c r="AB778" s="83"/>
      <c r="AC778" s="83"/>
      <c r="AD778" s="83"/>
      <c r="AE778" s="44"/>
    </row>
    <row r="779" spans="5:31" ht="15.75" customHeight="1">
      <c r="E779" s="83"/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  <c r="R779" s="83"/>
      <c r="S779" s="83"/>
      <c r="T779" s="83"/>
      <c r="U779" s="83"/>
      <c r="V779" s="83"/>
      <c r="W779" s="83"/>
      <c r="X779" s="83"/>
      <c r="Y779" s="83"/>
      <c r="Z779" s="83"/>
      <c r="AA779" s="83"/>
      <c r="AB779" s="83"/>
      <c r="AC779" s="83"/>
      <c r="AD779" s="83"/>
      <c r="AE779" s="44"/>
    </row>
    <row r="780" spans="5:31" ht="15.75" customHeight="1">
      <c r="E780" s="83"/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  <c r="R780" s="83"/>
      <c r="S780" s="83"/>
      <c r="T780" s="83"/>
      <c r="U780" s="83"/>
      <c r="V780" s="83"/>
      <c r="W780" s="83"/>
      <c r="X780" s="83"/>
      <c r="Y780" s="83"/>
      <c r="Z780" s="83"/>
      <c r="AA780" s="83"/>
      <c r="AB780" s="83"/>
      <c r="AC780" s="83"/>
      <c r="AD780" s="83"/>
      <c r="AE780" s="44"/>
    </row>
    <row r="781" spans="5:31" ht="15.75" customHeight="1">
      <c r="E781" s="83"/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  <c r="R781" s="83"/>
      <c r="S781" s="83"/>
      <c r="T781" s="83"/>
      <c r="U781" s="83"/>
      <c r="V781" s="83"/>
      <c r="W781" s="83"/>
      <c r="X781" s="83"/>
      <c r="Y781" s="83"/>
      <c r="Z781" s="83"/>
      <c r="AA781" s="83"/>
      <c r="AB781" s="83"/>
      <c r="AC781" s="83"/>
      <c r="AD781" s="83"/>
      <c r="AE781" s="44"/>
    </row>
    <row r="782" spans="5:31" ht="15.75" customHeight="1">
      <c r="E782" s="83"/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  <c r="R782" s="83"/>
      <c r="S782" s="83"/>
      <c r="T782" s="83"/>
      <c r="U782" s="83"/>
      <c r="V782" s="83"/>
      <c r="W782" s="83"/>
      <c r="X782" s="83"/>
      <c r="Y782" s="83"/>
      <c r="Z782" s="83"/>
      <c r="AA782" s="83"/>
      <c r="AB782" s="83"/>
      <c r="AC782" s="83"/>
      <c r="AD782" s="83"/>
      <c r="AE782" s="44"/>
    </row>
    <row r="783" spans="5:31" ht="15.75" customHeight="1">
      <c r="E783" s="83"/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  <c r="R783" s="83"/>
      <c r="S783" s="83"/>
      <c r="T783" s="83"/>
      <c r="U783" s="83"/>
      <c r="V783" s="83"/>
      <c r="W783" s="83"/>
      <c r="X783" s="83"/>
      <c r="Y783" s="83"/>
      <c r="Z783" s="83"/>
      <c r="AA783" s="83"/>
      <c r="AB783" s="83"/>
      <c r="AC783" s="83"/>
      <c r="AD783" s="83"/>
      <c r="AE783" s="44"/>
    </row>
    <row r="784" spans="5:31" ht="15.75" customHeight="1">
      <c r="E784" s="83"/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  <c r="R784" s="83"/>
      <c r="S784" s="83"/>
      <c r="T784" s="83"/>
      <c r="U784" s="83"/>
      <c r="V784" s="83"/>
      <c r="W784" s="83"/>
      <c r="X784" s="83"/>
      <c r="Y784" s="83"/>
      <c r="Z784" s="83"/>
      <c r="AA784" s="83"/>
      <c r="AB784" s="83"/>
      <c r="AC784" s="83"/>
      <c r="AD784" s="83"/>
      <c r="AE784" s="44"/>
    </row>
    <row r="785" spans="5:31" ht="15.75" customHeight="1">
      <c r="E785" s="83"/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  <c r="R785" s="83"/>
      <c r="S785" s="83"/>
      <c r="T785" s="83"/>
      <c r="U785" s="83"/>
      <c r="V785" s="83"/>
      <c r="W785" s="83"/>
      <c r="X785" s="83"/>
      <c r="Y785" s="83"/>
      <c r="Z785" s="83"/>
      <c r="AA785" s="83"/>
      <c r="AB785" s="83"/>
      <c r="AC785" s="83"/>
      <c r="AD785" s="83"/>
      <c r="AE785" s="44"/>
    </row>
    <row r="786" spans="5:31" ht="15.75" customHeight="1">
      <c r="E786" s="83"/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  <c r="R786" s="83"/>
      <c r="S786" s="83"/>
      <c r="T786" s="83"/>
      <c r="U786" s="83"/>
      <c r="V786" s="83"/>
      <c r="W786" s="83"/>
      <c r="X786" s="83"/>
      <c r="Y786" s="83"/>
      <c r="Z786" s="83"/>
      <c r="AA786" s="83"/>
      <c r="AB786" s="83"/>
      <c r="AC786" s="83"/>
      <c r="AD786" s="83"/>
      <c r="AE786" s="44"/>
    </row>
    <row r="787" spans="5:31" ht="15.75" customHeight="1">
      <c r="E787" s="83"/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  <c r="R787" s="83"/>
      <c r="S787" s="83"/>
      <c r="T787" s="83"/>
      <c r="U787" s="83"/>
      <c r="V787" s="83"/>
      <c r="W787" s="83"/>
      <c r="X787" s="83"/>
      <c r="Y787" s="83"/>
      <c r="Z787" s="83"/>
      <c r="AA787" s="83"/>
      <c r="AB787" s="83"/>
      <c r="AC787" s="83"/>
      <c r="AD787" s="83"/>
      <c r="AE787" s="44"/>
    </row>
    <row r="788" spans="5:31" ht="15.75" customHeight="1">
      <c r="E788" s="83"/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  <c r="R788" s="83"/>
      <c r="S788" s="83"/>
      <c r="T788" s="83"/>
      <c r="U788" s="83"/>
      <c r="V788" s="83"/>
      <c r="W788" s="83"/>
      <c r="X788" s="83"/>
      <c r="Y788" s="83"/>
      <c r="Z788" s="83"/>
      <c r="AA788" s="83"/>
      <c r="AB788" s="83"/>
      <c r="AC788" s="83"/>
      <c r="AD788" s="83"/>
      <c r="AE788" s="44"/>
    </row>
    <row r="789" spans="5:31" ht="15.75" customHeight="1">
      <c r="E789" s="83"/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  <c r="R789" s="83"/>
      <c r="S789" s="83"/>
      <c r="T789" s="83"/>
      <c r="U789" s="83"/>
      <c r="V789" s="83"/>
      <c r="W789" s="83"/>
      <c r="X789" s="83"/>
      <c r="Y789" s="83"/>
      <c r="Z789" s="83"/>
      <c r="AA789" s="83"/>
      <c r="AB789" s="83"/>
      <c r="AC789" s="83"/>
      <c r="AD789" s="83"/>
      <c r="AE789" s="44"/>
    </row>
    <row r="790" spans="5:31" ht="15.75" customHeight="1">
      <c r="E790" s="83"/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  <c r="R790" s="83"/>
      <c r="S790" s="83"/>
      <c r="T790" s="83"/>
      <c r="U790" s="83"/>
      <c r="V790" s="83"/>
      <c r="W790" s="83"/>
      <c r="X790" s="83"/>
      <c r="Y790" s="83"/>
      <c r="Z790" s="83"/>
      <c r="AA790" s="83"/>
      <c r="AB790" s="83"/>
      <c r="AC790" s="83"/>
      <c r="AD790" s="83"/>
      <c r="AE790" s="44"/>
    </row>
    <row r="791" spans="5:31" ht="15.75" customHeight="1">
      <c r="E791" s="83"/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  <c r="R791" s="83"/>
      <c r="S791" s="83"/>
      <c r="T791" s="83"/>
      <c r="U791" s="83"/>
      <c r="V791" s="83"/>
      <c r="W791" s="83"/>
      <c r="X791" s="83"/>
      <c r="Y791" s="83"/>
      <c r="Z791" s="83"/>
      <c r="AA791" s="83"/>
      <c r="AB791" s="83"/>
      <c r="AC791" s="83"/>
      <c r="AD791" s="83"/>
      <c r="AE791" s="44"/>
    </row>
    <row r="792" spans="5:31" ht="15.75" customHeight="1">
      <c r="E792" s="83"/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  <c r="R792" s="83"/>
      <c r="S792" s="83"/>
      <c r="T792" s="83"/>
      <c r="U792" s="83"/>
      <c r="V792" s="83"/>
      <c r="W792" s="83"/>
      <c r="X792" s="83"/>
      <c r="Y792" s="83"/>
      <c r="Z792" s="83"/>
      <c r="AA792" s="83"/>
      <c r="AB792" s="83"/>
      <c r="AC792" s="83"/>
      <c r="AD792" s="83"/>
      <c r="AE792" s="44"/>
    </row>
    <row r="793" spans="5:31" ht="15.75" customHeight="1">
      <c r="E793" s="83"/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  <c r="R793" s="83"/>
      <c r="S793" s="83"/>
      <c r="T793" s="83"/>
      <c r="U793" s="83"/>
      <c r="V793" s="83"/>
      <c r="W793" s="83"/>
      <c r="X793" s="83"/>
      <c r="Y793" s="83"/>
      <c r="Z793" s="83"/>
      <c r="AA793" s="83"/>
      <c r="AB793" s="83"/>
      <c r="AC793" s="83"/>
      <c r="AD793" s="83"/>
      <c r="AE793" s="44"/>
    </row>
    <row r="794" spans="5:31" ht="15.75" customHeight="1">
      <c r="E794" s="83"/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  <c r="R794" s="83"/>
      <c r="S794" s="83"/>
      <c r="T794" s="83"/>
      <c r="U794" s="83"/>
      <c r="V794" s="83"/>
      <c r="W794" s="83"/>
      <c r="X794" s="83"/>
      <c r="Y794" s="83"/>
      <c r="Z794" s="83"/>
      <c r="AA794" s="83"/>
      <c r="AB794" s="83"/>
      <c r="AC794" s="83"/>
      <c r="AD794" s="83"/>
      <c r="AE794" s="44"/>
    </row>
    <row r="795" spans="5:31" ht="15.75" customHeight="1">
      <c r="E795" s="83"/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  <c r="R795" s="83"/>
      <c r="S795" s="83"/>
      <c r="T795" s="83"/>
      <c r="U795" s="83"/>
      <c r="V795" s="83"/>
      <c r="W795" s="83"/>
      <c r="X795" s="83"/>
      <c r="Y795" s="83"/>
      <c r="Z795" s="83"/>
      <c r="AA795" s="83"/>
      <c r="AB795" s="83"/>
      <c r="AC795" s="83"/>
      <c r="AD795" s="83"/>
      <c r="AE795" s="44"/>
    </row>
    <row r="796" spans="5:31" ht="15.75" customHeight="1">
      <c r="E796" s="83"/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  <c r="R796" s="83"/>
      <c r="S796" s="83"/>
      <c r="T796" s="83"/>
      <c r="U796" s="83"/>
      <c r="V796" s="83"/>
      <c r="W796" s="83"/>
      <c r="X796" s="83"/>
      <c r="Y796" s="83"/>
      <c r="Z796" s="83"/>
      <c r="AA796" s="83"/>
      <c r="AB796" s="83"/>
      <c r="AC796" s="83"/>
      <c r="AD796" s="83"/>
      <c r="AE796" s="44"/>
    </row>
    <row r="797" spans="5:31" ht="15.75" customHeight="1">
      <c r="E797" s="83"/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  <c r="R797" s="83"/>
      <c r="S797" s="83"/>
      <c r="T797" s="83"/>
      <c r="U797" s="83"/>
      <c r="V797" s="83"/>
      <c r="W797" s="83"/>
      <c r="X797" s="83"/>
      <c r="Y797" s="83"/>
      <c r="Z797" s="83"/>
      <c r="AA797" s="83"/>
      <c r="AB797" s="83"/>
      <c r="AC797" s="83"/>
      <c r="AD797" s="83"/>
      <c r="AE797" s="44"/>
    </row>
    <row r="798" spans="5:31" ht="15.75" customHeight="1">
      <c r="E798" s="83"/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  <c r="R798" s="83"/>
      <c r="S798" s="83"/>
      <c r="T798" s="83"/>
      <c r="U798" s="83"/>
      <c r="V798" s="83"/>
      <c r="W798" s="83"/>
      <c r="X798" s="83"/>
      <c r="Y798" s="83"/>
      <c r="Z798" s="83"/>
      <c r="AA798" s="83"/>
      <c r="AB798" s="83"/>
      <c r="AC798" s="83"/>
      <c r="AD798" s="83"/>
      <c r="AE798" s="44"/>
    </row>
    <row r="799" spans="5:31" ht="15.75" customHeight="1">
      <c r="E799" s="83"/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  <c r="R799" s="83"/>
      <c r="S799" s="83"/>
      <c r="T799" s="83"/>
      <c r="U799" s="83"/>
      <c r="V799" s="83"/>
      <c r="W799" s="83"/>
      <c r="X799" s="83"/>
      <c r="Y799" s="83"/>
      <c r="Z799" s="83"/>
      <c r="AA799" s="83"/>
      <c r="AB799" s="83"/>
      <c r="AC799" s="83"/>
      <c r="AD799" s="83"/>
      <c r="AE799" s="44"/>
    </row>
    <row r="800" spans="5:31" ht="15.75" customHeight="1">
      <c r="E800" s="83"/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  <c r="R800" s="83"/>
      <c r="S800" s="83"/>
      <c r="T800" s="83"/>
      <c r="U800" s="83"/>
      <c r="V800" s="83"/>
      <c r="W800" s="83"/>
      <c r="X800" s="83"/>
      <c r="Y800" s="83"/>
      <c r="Z800" s="83"/>
      <c r="AA800" s="83"/>
      <c r="AB800" s="83"/>
      <c r="AC800" s="83"/>
      <c r="AD800" s="83"/>
      <c r="AE800" s="44"/>
    </row>
    <row r="801" spans="5:31" ht="15.75" customHeight="1">
      <c r="E801" s="83"/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  <c r="R801" s="83"/>
      <c r="S801" s="83"/>
      <c r="T801" s="83"/>
      <c r="U801" s="83"/>
      <c r="V801" s="83"/>
      <c r="W801" s="83"/>
      <c r="X801" s="83"/>
      <c r="Y801" s="83"/>
      <c r="Z801" s="83"/>
      <c r="AA801" s="83"/>
      <c r="AB801" s="83"/>
      <c r="AC801" s="83"/>
      <c r="AD801" s="83"/>
      <c r="AE801" s="44"/>
    </row>
    <row r="802" spans="5:31" ht="15.75" customHeight="1">
      <c r="E802" s="83"/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  <c r="R802" s="83"/>
      <c r="S802" s="83"/>
      <c r="T802" s="83"/>
      <c r="U802" s="83"/>
      <c r="V802" s="83"/>
      <c r="W802" s="83"/>
      <c r="X802" s="83"/>
      <c r="Y802" s="83"/>
      <c r="Z802" s="83"/>
      <c r="AA802" s="83"/>
      <c r="AB802" s="83"/>
      <c r="AC802" s="83"/>
      <c r="AD802" s="83"/>
      <c r="AE802" s="44"/>
    </row>
    <row r="803" spans="5:31" ht="15.75" customHeight="1">
      <c r="E803" s="83"/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  <c r="R803" s="83"/>
      <c r="S803" s="83"/>
      <c r="T803" s="83"/>
      <c r="U803" s="83"/>
      <c r="V803" s="83"/>
      <c r="W803" s="83"/>
      <c r="X803" s="83"/>
      <c r="Y803" s="83"/>
      <c r="Z803" s="83"/>
      <c r="AA803" s="83"/>
      <c r="AB803" s="83"/>
      <c r="AC803" s="83"/>
      <c r="AD803" s="83"/>
      <c r="AE803" s="44"/>
    </row>
    <row r="804" spans="5:31" ht="15.75" customHeight="1">
      <c r="E804" s="83"/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  <c r="R804" s="83"/>
      <c r="S804" s="83"/>
      <c r="T804" s="83"/>
      <c r="U804" s="83"/>
      <c r="V804" s="83"/>
      <c r="W804" s="83"/>
      <c r="X804" s="83"/>
      <c r="Y804" s="83"/>
      <c r="Z804" s="83"/>
      <c r="AA804" s="83"/>
      <c r="AB804" s="83"/>
      <c r="AC804" s="83"/>
      <c r="AD804" s="83"/>
      <c r="AE804" s="44"/>
    </row>
    <row r="805" spans="5:31" ht="15.75" customHeight="1">
      <c r="E805" s="83"/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  <c r="R805" s="83"/>
      <c r="S805" s="83"/>
      <c r="T805" s="83"/>
      <c r="U805" s="83"/>
      <c r="V805" s="83"/>
      <c r="W805" s="83"/>
      <c r="X805" s="83"/>
      <c r="Y805" s="83"/>
      <c r="Z805" s="83"/>
      <c r="AA805" s="83"/>
      <c r="AB805" s="83"/>
      <c r="AC805" s="83"/>
      <c r="AD805" s="83"/>
      <c r="AE805" s="44"/>
    </row>
    <row r="806" spans="5:31" ht="15.75" customHeight="1">
      <c r="E806" s="83"/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  <c r="R806" s="83"/>
      <c r="S806" s="83"/>
      <c r="T806" s="83"/>
      <c r="U806" s="83"/>
      <c r="V806" s="83"/>
      <c r="W806" s="83"/>
      <c r="X806" s="83"/>
      <c r="Y806" s="83"/>
      <c r="Z806" s="83"/>
      <c r="AA806" s="83"/>
      <c r="AB806" s="83"/>
      <c r="AC806" s="83"/>
      <c r="AD806" s="83"/>
      <c r="AE806" s="44"/>
    </row>
    <row r="807" spans="5:31" ht="15.75" customHeight="1">
      <c r="E807" s="83"/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  <c r="R807" s="83"/>
      <c r="S807" s="83"/>
      <c r="T807" s="83"/>
      <c r="U807" s="83"/>
      <c r="V807" s="83"/>
      <c r="W807" s="83"/>
      <c r="X807" s="83"/>
      <c r="Y807" s="83"/>
      <c r="Z807" s="83"/>
      <c r="AA807" s="83"/>
      <c r="AB807" s="83"/>
      <c r="AC807" s="83"/>
      <c r="AD807" s="83"/>
      <c r="AE807" s="44"/>
    </row>
    <row r="808" spans="5:31" ht="15.75" customHeight="1">
      <c r="E808" s="83"/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  <c r="R808" s="83"/>
      <c r="S808" s="83"/>
      <c r="T808" s="83"/>
      <c r="U808" s="83"/>
      <c r="V808" s="83"/>
      <c r="W808" s="83"/>
      <c r="X808" s="83"/>
      <c r="Y808" s="83"/>
      <c r="Z808" s="83"/>
      <c r="AA808" s="83"/>
      <c r="AB808" s="83"/>
      <c r="AC808" s="83"/>
      <c r="AD808" s="83"/>
      <c r="AE808" s="44"/>
    </row>
    <row r="809" spans="5:31" ht="15.75" customHeight="1">
      <c r="E809" s="83"/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  <c r="R809" s="83"/>
      <c r="S809" s="83"/>
      <c r="T809" s="83"/>
      <c r="U809" s="83"/>
      <c r="V809" s="83"/>
      <c r="W809" s="83"/>
      <c r="X809" s="83"/>
      <c r="Y809" s="83"/>
      <c r="Z809" s="83"/>
      <c r="AA809" s="83"/>
      <c r="AB809" s="83"/>
      <c r="AC809" s="83"/>
      <c r="AD809" s="83"/>
      <c r="AE809" s="44"/>
    </row>
    <row r="810" spans="5:31" ht="15.75" customHeight="1">
      <c r="E810" s="83"/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  <c r="R810" s="83"/>
      <c r="S810" s="83"/>
      <c r="T810" s="83"/>
      <c r="U810" s="83"/>
      <c r="V810" s="83"/>
      <c r="W810" s="83"/>
      <c r="X810" s="83"/>
      <c r="Y810" s="83"/>
      <c r="Z810" s="83"/>
      <c r="AA810" s="83"/>
      <c r="AB810" s="83"/>
      <c r="AC810" s="83"/>
      <c r="AD810" s="83"/>
      <c r="AE810" s="44"/>
    </row>
    <row r="811" spans="5:31" ht="15.75" customHeight="1">
      <c r="E811" s="83"/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  <c r="R811" s="83"/>
      <c r="S811" s="83"/>
      <c r="T811" s="83"/>
      <c r="U811" s="83"/>
      <c r="V811" s="83"/>
      <c r="W811" s="83"/>
      <c r="X811" s="83"/>
      <c r="Y811" s="83"/>
      <c r="Z811" s="83"/>
      <c r="AA811" s="83"/>
      <c r="AB811" s="83"/>
      <c r="AC811" s="83"/>
      <c r="AD811" s="83"/>
      <c r="AE811" s="44"/>
    </row>
    <row r="812" spans="5:31" ht="15.75" customHeight="1">
      <c r="E812" s="83"/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  <c r="R812" s="83"/>
      <c r="S812" s="83"/>
      <c r="T812" s="83"/>
      <c r="U812" s="83"/>
      <c r="V812" s="83"/>
      <c r="W812" s="83"/>
      <c r="X812" s="83"/>
      <c r="Y812" s="83"/>
      <c r="Z812" s="83"/>
      <c r="AA812" s="83"/>
      <c r="AB812" s="83"/>
      <c r="AC812" s="83"/>
      <c r="AD812" s="83"/>
      <c r="AE812" s="44"/>
    </row>
    <row r="813" spans="5:31" ht="15.75" customHeight="1">
      <c r="E813" s="83"/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  <c r="R813" s="83"/>
      <c r="S813" s="83"/>
      <c r="T813" s="83"/>
      <c r="U813" s="83"/>
      <c r="V813" s="83"/>
      <c r="W813" s="83"/>
      <c r="X813" s="83"/>
      <c r="Y813" s="83"/>
      <c r="Z813" s="83"/>
      <c r="AA813" s="83"/>
      <c r="AB813" s="83"/>
      <c r="AC813" s="83"/>
      <c r="AD813" s="83"/>
      <c r="AE813" s="44"/>
    </row>
    <row r="814" spans="5:31" ht="15.75" customHeight="1">
      <c r="E814" s="83"/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  <c r="R814" s="83"/>
      <c r="S814" s="83"/>
      <c r="T814" s="83"/>
      <c r="U814" s="83"/>
      <c r="V814" s="83"/>
      <c r="W814" s="83"/>
      <c r="X814" s="83"/>
      <c r="Y814" s="83"/>
      <c r="Z814" s="83"/>
      <c r="AA814" s="83"/>
      <c r="AB814" s="83"/>
      <c r="AC814" s="83"/>
      <c r="AD814" s="83"/>
      <c r="AE814" s="44"/>
    </row>
    <row r="815" spans="5:31" ht="15.75" customHeight="1">
      <c r="E815" s="83"/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  <c r="R815" s="83"/>
      <c r="S815" s="83"/>
      <c r="T815" s="83"/>
      <c r="U815" s="83"/>
      <c r="V815" s="83"/>
      <c r="W815" s="83"/>
      <c r="X815" s="83"/>
      <c r="Y815" s="83"/>
      <c r="Z815" s="83"/>
      <c r="AA815" s="83"/>
      <c r="AB815" s="83"/>
      <c r="AC815" s="83"/>
      <c r="AD815" s="83"/>
      <c r="AE815" s="44"/>
    </row>
    <row r="816" spans="5:31" ht="15.75" customHeight="1">
      <c r="E816" s="83"/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  <c r="R816" s="83"/>
      <c r="S816" s="83"/>
      <c r="T816" s="83"/>
      <c r="U816" s="83"/>
      <c r="V816" s="83"/>
      <c r="W816" s="83"/>
      <c r="X816" s="83"/>
      <c r="Y816" s="83"/>
      <c r="Z816" s="83"/>
      <c r="AA816" s="83"/>
      <c r="AB816" s="83"/>
      <c r="AC816" s="83"/>
      <c r="AD816" s="83"/>
      <c r="AE816" s="44"/>
    </row>
    <row r="817" spans="5:31" ht="15.75" customHeight="1">
      <c r="E817" s="83"/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  <c r="R817" s="83"/>
      <c r="S817" s="83"/>
      <c r="T817" s="83"/>
      <c r="U817" s="83"/>
      <c r="V817" s="83"/>
      <c r="W817" s="83"/>
      <c r="X817" s="83"/>
      <c r="Y817" s="83"/>
      <c r="Z817" s="83"/>
      <c r="AA817" s="83"/>
      <c r="AB817" s="83"/>
      <c r="AC817" s="83"/>
      <c r="AD817" s="83"/>
      <c r="AE817" s="44"/>
    </row>
    <row r="818" spans="5:31" ht="15.75" customHeight="1">
      <c r="E818" s="83"/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  <c r="R818" s="83"/>
      <c r="S818" s="83"/>
      <c r="T818" s="83"/>
      <c r="U818" s="83"/>
      <c r="V818" s="83"/>
      <c r="W818" s="83"/>
      <c r="X818" s="83"/>
      <c r="Y818" s="83"/>
      <c r="Z818" s="83"/>
      <c r="AA818" s="83"/>
      <c r="AB818" s="83"/>
      <c r="AC818" s="83"/>
      <c r="AD818" s="83"/>
      <c r="AE818" s="44"/>
    </row>
    <row r="819" spans="5:31" ht="15.75" customHeight="1">
      <c r="E819" s="83"/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  <c r="R819" s="83"/>
      <c r="S819" s="83"/>
      <c r="T819" s="83"/>
      <c r="U819" s="83"/>
      <c r="V819" s="83"/>
      <c r="W819" s="83"/>
      <c r="X819" s="83"/>
      <c r="Y819" s="83"/>
      <c r="Z819" s="83"/>
      <c r="AA819" s="83"/>
      <c r="AB819" s="83"/>
      <c r="AC819" s="83"/>
      <c r="AD819" s="83"/>
      <c r="AE819" s="44"/>
    </row>
    <row r="820" spans="5:31" ht="15.75" customHeight="1">
      <c r="E820" s="83"/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  <c r="R820" s="83"/>
      <c r="S820" s="83"/>
      <c r="T820" s="83"/>
      <c r="U820" s="83"/>
      <c r="V820" s="83"/>
      <c r="W820" s="83"/>
      <c r="X820" s="83"/>
      <c r="Y820" s="83"/>
      <c r="Z820" s="83"/>
      <c r="AA820" s="83"/>
      <c r="AB820" s="83"/>
      <c r="AC820" s="83"/>
      <c r="AD820" s="83"/>
      <c r="AE820" s="44"/>
    </row>
    <row r="821" spans="5:31" ht="15.75" customHeight="1">
      <c r="E821" s="83"/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  <c r="R821" s="83"/>
      <c r="S821" s="83"/>
      <c r="T821" s="83"/>
      <c r="U821" s="83"/>
      <c r="V821" s="83"/>
      <c r="W821" s="83"/>
      <c r="X821" s="83"/>
      <c r="Y821" s="83"/>
      <c r="Z821" s="83"/>
      <c r="AA821" s="83"/>
      <c r="AB821" s="83"/>
      <c r="AC821" s="83"/>
      <c r="AD821" s="83"/>
      <c r="AE821" s="44"/>
    </row>
    <row r="822" spans="5:31" ht="15.75" customHeight="1">
      <c r="E822" s="83"/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  <c r="R822" s="83"/>
      <c r="S822" s="83"/>
      <c r="T822" s="83"/>
      <c r="U822" s="83"/>
      <c r="V822" s="83"/>
      <c r="W822" s="83"/>
      <c r="X822" s="83"/>
      <c r="Y822" s="83"/>
      <c r="Z822" s="83"/>
      <c r="AA822" s="83"/>
      <c r="AB822" s="83"/>
      <c r="AC822" s="83"/>
      <c r="AD822" s="83"/>
      <c r="AE822" s="44"/>
    </row>
    <row r="823" spans="5:31" ht="15.75" customHeight="1">
      <c r="E823" s="83"/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  <c r="R823" s="83"/>
      <c r="S823" s="83"/>
      <c r="T823" s="83"/>
      <c r="U823" s="83"/>
      <c r="V823" s="83"/>
      <c r="W823" s="83"/>
      <c r="X823" s="83"/>
      <c r="Y823" s="83"/>
      <c r="Z823" s="83"/>
      <c r="AA823" s="83"/>
      <c r="AB823" s="83"/>
      <c r="AC823" s="83"/>
      <c r="AD823" s="83"/>
      <c r="AE823" s="44"/>
    </row>
    <row r="824" spans="5:31" ht="15.75" customHeight="1">
      <c r="E824" s="83"/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  <c r="R824" s="83"/>
      <c r="S824" s="83"/>
      <c r="T824" s="83"/>
      <c r="U824" s="83"/>
      <c r="V824" s="83"/>
      <c r="W824" s="83"/>
      <c r="X824" s="83"/>
      <c r="Y824" s="83"/>
      <c r="Z824" s="83"/>
      <c r="AA824" s="83"/>
      <c r="AB824" s="83"/>
      <c r="AC824" s="83"/>
      <c r="AD824" s="83"/>
      <c r="AE824" s="44"/>
    </row>
    <row r="825" spans="5:31" ht="15.75" customHeight="1">
      <c r="E825" s="83"/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  <c r="R825" s="83"/>
      <c r="S825" s="83"/>
      <c r="T825" s="83"/>
      <c r="U825" s="83"/>
      <c r="V825" s="83"/>
      <c r="W825" s="83"/>
      <c r="X825" s="83"/>
      <c r="Y825" s="83"/>
      <c r="Z825" s="83"/>
      <c r="AA825" s="83"/>
      <c r="AB825" s="83"/>
      <c r="AC825" s="83"/>
      <c r="AD825" s="83"/>
      <c r="AE825" s="44"/>
    </row>
    <row r="826" spans="5:31" ht="15.75" customHeight="1">
      <c r="E826" s="83"/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  <c r="R826" s="83"/>
      <c r="S826" s="83"/>
      <c r="T826" s="83"/>
      <c r="U826" s="83"/>
      <c r="V826" s="83"/>
      <c r="W826" s="83"/>
      <c r="X826" s="83"/>
      <c r="Y826" s="83"/>
      <c r="Z826" s="83"/>
      <c r="AA826" s="83"/>
      <c r="AB826" s="83"/>
      <c r="AC826" s="83"/>
      <c r="AD826" s="83"/>
      <c r="AE826" s="44"/>
    </row>
    <row r="827" spans="5:31" ht="15.75" customHeight="1">
      <c r="E827" s="83"/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  <c r="R827" s="83"/>
      <c r="S827" s="83"/>
      <c r="T827" s="83"/>
      <c r="U827" s="83"/>
      <c r="V827" s="83"/>
      <c r="W827" s="83"/>
      <c r="X827" s="83"/>
      <c r="Y827" s="83"/>
      <c r="Z827" s="83"/>
      <c r="AA827" s="83"/>
      <c r="AB827" s="83"/>
      <c r="AC827" s="83"/>
      <c r="AD827" s="83"/>
      <c r="AE827" s="44"/>
    </row>
    <row r="828" spans="5:31" ht="15.75" customHeight="1">
      <c r="E828" s="83"/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  <c r="R828" s="83"/>
      <c r="S828" s="83"/>
      <c r="T828" s="83"/>
      <c r="U828" s="83"/>
      <c r="V828" s="83"/>
      <c r="W828" s="83"/>
      <c r="X828" s="83"/>
      <c r="Y828" s="83"/>
      <c r="Z828" s="83"/>
      <c r="AA828" s="83"/>
      <c r="AB828" s="83"/>
      <c r="AC828" s="83"/>
      <c r="AD828" s="83"/>
      <c r="AE828" s="44"/>
    </row>
    <row r="829" spans="5:31" ht="15.75" customHeight="1">
      <c r="E829" s="83"/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  <c r="R829" s="83"/>
      <c r="S829" s="83"/>
      <c r="T829" s="83"/>
      <c r="U829" s="83"/>
      <c r="V829" s="83"/>
      <c r="W829" s="83"/>
      <c r="X829" s="83"/>
      <c r="Y829" s="83"/>
      <c r="Z829" s="83"/>
      <c r="AA829" s="83"/>
      <c r="AB829" s="83"/>
      <c r="AC829" s="83"/>
      <c r="AD829" s="83"/>
      <c r="AE829" s="44"/>
    </row>
    <row r="830" spans="5:31" ht="15.75" customHeight="1">
      <c r="E830" s="83"/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  <c r="R830" s="83"/>
      <c r="S830" s="83"/>
      <c r="T830" s="83"/>
      <c r="U830" s="83"/>
      <c r="V830" s="83"/>
      <c r="W830" s="83"/>
      <c r="X830" s="83"/>
      <c r="Y830" s="83"/>
      <c r="Z830" s="83"/>
      <c r="AA830" s="83"/>
      <c r="AB830" s="83"/>
      <c r="AC830" s="83"/>
      <c r="AD830" s="83"/>
      <c r="AE830" s="44"/>
    </row>
    <row r="831" spans="5:31" ht="15.75" customHeight="1">
      <c r="E831" s="83"/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  <c r="R831" s="83"/>
      <c r="S831" s="83"/>
      <c r="T831" s="83"/>
      <c r="U831" s="83"/>
      <c r="V831" s="83"/>
      <c r="W831" s="83"/>
      <c r="X831" s="83"/>
      <c r="Y831" s="83"/>
      <c r="Z831" s="83"/>
      <c r="AA831" s="83"/>
      <c r="AB831" s="83"/>
      <c r="AC831" s="83"/>
      <c r="AD831" s="83"/>
      <c r="AE831" s="44"/>
    </row>
    <row r="832" spans="5:31" ht="15.75" customHeight="1">
      <c r="E832" s="83"/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  <c r="R832" s="83"/>
      <c r="S832" s="83"/>
      <c r="T832" s="83"/>
      <c r="U832" s="83"/>
      <c r="V832" s="83"/>
      <c r="W832" s="83"/>
      <c r="X832" s="83"/>
      <c r="Y832" s="83"/>
      <c r="Z832" s="83"/>
      <c r="AA832" s="83"/>
      <c r="AB832" s="83"/>
      <c r="AC832" s="83"/>
      <c r="AD832" s="83"/>
      <c r="AE832" s="44"/>
    </row>
    <row r="833" spans="5:31" ht="15.75" customHeight="1">
      <c r="E833" s="83"/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  <c r="R833" s="83"/>
      <c r="S833" s="83"/>
      <c r="T833" s="83"/>
      <c r="U833" s="83"/>
      <c r="V833" s="83"/>
      <c r="W833" s="83"/>
      <c r="X833" s="83"/>
      <c r="Y833" s="83"/>
      <c r="Z833" s="83"/>
      <c r="AA833" s="83"/>
      <c r="AB833" s="83"/>
      <c r="AC833" s="83"/>
      <c r="AD833" s="83"/>
      <c r="AE833" s="44"/>
    </row>
    <row r="834" spans="5:31" ht="15.75" customHeight="1">
      <c r="E834" s="83"/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  <c r="R834" s="83"/>
      <c r="S834" s="83"/>
      <c r="T834" s="83"/>
      <c r="U834" s="83"/>
      <c r="V834" s="83"/>
      <c r="W834" s="83"/>
      <c r="X834" s="83"/>
      <c r="Y834" s="83"/>
      <c r="Z834" s="83"/>
      <c r="AA834" s="83"/>
      <c r="AB834" s="83"/>
      <c r="AC834" s="83"/>
      <c r="AD834" s="83"/>
      <c r="AE834" s="44"/>
    </row>
    <row r="835" spans="5:31" ht="15.75" customHeight="1">
      <c r="E835" s="83"/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  <c r="R835" s="83"/>
      <c r="S835" s="83"/>
      <c r="T835" s="83"/>
      <c r="U835" s="83"/>
      <c r="V835" s="83"/>
      <c r="W835" s="83"/>
      <c r="X835" s="83"/>
      <c r="Y835" s="83"/>
      <c r="Z835" s="83"/>
      <c r="AA835" s="83"/>
      <c r="AB835" s="83"/>
      <c r="AC835" s="83"/>
      <c r="AD835" s="83"/>
      <c r="AE835" s="44"/>
    </row>
    <row r="836" spans="5:31" ht="15.75" customHeight="1">
      <c r="E836" s="83"/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  <c r="R836" s="83"/>
      <c r="S836" s="83"/>
      <c r="T836" s="83"/>
      <c r="U836" s="83"/>
      <c r="V836" s="83"/>
      <c r="W836" s="83"/>
      <c r="X836" s="83"/>
      <c r="Y836" s="83"/>
      <c r="Z836" s="83"/>
      <c r="AA836" s="83"/>
      <c r="AB836" s="83"/>
      <c r="AC836" s="83"/>
      <c r="AD836" s="83"/>
      <c r="AE836" s="44"/>
    </row>
    <row r="837" spans="5:31" ht="15.75" customHeight="1">
      <c r="E837" s="83"/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  <c r="R837" s="83"/>
      <c r="S837" s="83"/>
      <c r="T837" s="83"/>
      <c r="U837" s="83"/>
      <c r="V837" s="83"/>
      <c r="W837" s="83"/>
      <c r="X837" s="83"/>
      <c r="Y837" s="83"/>
      <c r="Z837" s="83"/>
      <c r="AA837" s="83"/>
      <c r="AB837" s="83"/>
      <c r="AC837" s="83"/>
      <c r="AD837" s="83"/>
      <c r="AE837" s="44"/>
    </row>
    <row r="838" spans="5:31" ht="15.75" customHeight="1">
      <c r="E838" s="83"/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  <c r="R838" s="83"/>
      <c r="S838" s="83"/>
      <c r="T838" s="83"/>
      <c r="U838" s="83"/>
      <c r="V838" s="83"/>
      <c r="W838" s="83"/>
      <c r="X838" s="83"/>
      <c r="Y838" s="83"/>
      <c r="Z838" s="83"/>
      <c r="AA838" s="83"/>
      <c r="AB838" s="83"/>
      <c r="AC838" s="83"/>
      <c r="AD838" s="83"/>
      <c r="AE838" s="44"/>
    </row>
    <row r="839" spans="5:31" ht="15.75" customHeight="1">
      <c r="E839" s="83"/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  <c r="R839" s="83"/>
      <c r="S839" s="83"/>
      <c r="T839" s="83"/>
      <c r="U839" s="83"/>
      <c r="V839" s="83"/>
      <c r="W839" s="83"/>
      <c r="X839" s="83"/>
      <c r="Y839" s="83"/>
      <c r="Z839" s="83"/>
      <c r="AA839" s="83"/>
      <c r="AB839" s="83"/>
      <c r="AC839" s="83"/>
      <c r="AD839" s="83"/>
      <c r="AE839" s="44"/>
    </row>
    <row r="840" spans="5:31" ht="15.75" customHeight="1">
      <c r="E840" s="83"/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  <c r="R840" s="83"/>
      <c r="S840" s="83"/>
      <c r="T840" s="83"/>
      <c r="U840" s="83"/>
      <c r="V840" s="83"/>
      <c r="W840" s="83"/>
      <c r="X840" s="83"/>
      <c r="Y840" s="83"/>
      <c r="Z840" s="83"/>
      <c r="AA840" s="83"/>
      <c r="AB840" s="83"/>
      <c r="AC840" s="83"/>
      <c r="AD840" s="83"/>
      <c r="AE840" s="44"/>
    </row>
    <row r="841" spans="5:31" ht="15.75" customHeight="1">
      <c r="E841" s="83"/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  <c r="R841" s="83"/>
      <c r="S841" s="83"/>
      <c r="T841" s="83"/>
      <c r="U841" s="83"/>
      <c r="V841" s="83"/>
      <c r="W841" s="83"/>
      <c r="X841" s="83"/>
      <c r="Y841" s="83"/>
      <c r="Z841" s="83"/>
      <c r="AA841" s="83"/>
      <c r="AB841" s="83"/>
      <c r="AC841" s="83"/>
      <c r="AD841" s="83"/>
      <c r="AE841" s="44"/>
    </row>
    <row r="842" spans="5:31" ht="15.75" customHeight="1">
      <c r="E842" s="83"/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  <c r="R842" s="83"/>
      <c r="S842" s="83"/>
      <c r="T842" s="83"/>
      <c r="U842" s="83"/>
      <c r="V842" s="83"/>
      <c r="W842" s="83"/>
      <c r="X842" s="83"/>
      <c r="Y842" s="83"/>
      <c r="Z842" s="83"/>
      <c r="AA842" s="83"/>
      <c r="AB842" s="83"/>
      <c r="AC842" s="83"/>
      <c r="AD842" s="83"/>
      <c r="AE842" s="44"/>
    </row>
    <row r="843" spans="5:31" ht="15.75" customHeight="1">
      <c r="E843" s="83"/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  <c r="R843" s="83"/>
      <c r="S843" s="83"/>
      <c r="T843" s="83"/>
      <c r="U843" s="83"/>
      <c r="V843" s="83"/>
      <c r="W843" s="83"/>
      <c r="X843" s="83"/>
      <c r="Y843" s="83"/>
      <c r="Z843" s="83"/>
      <c r="AA843" s="83"/>
      <c r="AB843" s="83"/>
      <c r="AC843" s="83"/>
      <c r="AD843" s="83"/>
      <c r="AE843" s="44"/>
    </row>
    <row r="844" spans="5:31" ht="15.75" customHeight="1">
      <c r="E844" s="83"/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  <c r="R844" s="83"/>
      <c r="S844" s="83"/>
      <c r="T844" s="83"/>
      <c r="U844" s="83"/>
      <c r="V844" s="83"/>
      <c r="W844" s="83"/>
      <c r="X844" s="83"/>
      <c r="Y844" s="83"/>
      <c r="Z844" s="83"/>
      <c r="AA844" s="83"/>
      <c r="AB844" s="83"/>
      <c r="AC844" s="83"/>
      <c r="AD844" s="83"/>
      <c r="AE844" s="44"/>
    </row>
    <row r="845" spans="5:31" ht="15.75" customHeight="1">
      <c r="E845" s="83"/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  <c r="R845" s="83"/>
      <c r="S845" s="83"/>
      <c r="T845" s="83"/>
      <c r="U845" s="83"/>
      <c r="V845" s="83"/>
      <c r="W845" s="83"/>
      <c r="X845" s="83"/>
      <c r="Y845" s="83"/>
      <c r="Z845" s="83"/>
      <c r="AA845" s="83"/>
      <c r="AB845" s="83"/>
      <c r="AC845" s="83"/>
      <c r="AD845" s="83"/>
      <c r="AE845" s="44"/>
    </row>
    <row r="846" spans="5:31" ht="15.75" customHeight="1">
      <c r="E846" s="83"/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  <c r="R846" s="83"/>
      <c r="S846" s="83"/>
      <c r="T846" s="83"/>
      <c r="U846" s="83"/>
      <c r="V846" s="83"/>
      <c r="W846" s="83"/>
      <c r="X846" s="83"/>
      <c r="Y846" s="83"/>
      <c r="Z846" s="83"/>
      <c r="AA846" s="83"/>
      <c r="AB846" s="83"/>
      <c r="AC846" s="83"/>
      <c r="AD846" s="83"/>
      <c r="AE846" s="44"/>
    </row>
    <row r="847" spans="5:31" ht="15.75" customHeight="1">
      <c r="E847" s="83"/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  <c r="R847" s="83"/>
      <c r="S847" s="83"/>
      <c r="T847" s="83"/>
      <c r="U847" s="83"/>
      <c r="V847" s="83"/>
      <c r="W847" s="83"/>
      <c r="X847" s="83"/>
      <c r="Y847" s="83"/>
      <c r="Z847" s="83"/>
      <c r="AA847" s="83"/>
      <c r="AB847" s="83"/>
      <c r="AC847" s="83"/>
      <c r="AD847" s="83"/>
      <c r="AE847" s="44"/>
    </row>
    <row r="848" spans="5:31" ht="15.75" customHeight="1">
      <c r="E848" s="83"/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  <c r="R848" s="83"/>
      <c r="S848" s="83"/>
      <c r="T848" s="83"/>
      <c r="U848" s="83"/>
      <c r="V848" s="83"/>
      <c r="W848" s="83"/>
      <c r="X848" s="83"/>
      <c r="Y848" s="83"/>
      <c r="Z848" s="83"/>
      <c r="AA848" s="83"/>
      <c r="AB848" s="83"/>
      <c r="AC848" s="83"/>
      <c r="AD848" s="83"/>
      <c r="AE848" s="44"/>
    </row>
    <row r="849" spans="5:31" ht="15.75" customHeight="1">
      <c r="E849" s="83"/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  <c r="R849" s="83"/>
      <c r="S849" s="83"/>
      <c r="T849" s="83"/>
      <c r="U849" s="83"/>
      <c r="V849" s="83"/>
      <c r="W849" s="83"/>
      <c r="X849" s="83"/>
      <c r="Y849" s="83"/>
      <c r="Z849" s="83"/>
      <c r="AA849" s="83"/>
      <c r="AB849" s="83"/>
      <c r="AC849" s="83"/>
      <c r="AD849" s="83"/>
      <c r="AE849" s="44"/>
    </row>
    <row r="850" spans="5:31" ht="15.75" customHeight="1">
      <c r="E850" s="83"/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  <c r="R850" s="83"/>
      <c r="S850" s="83"/>
      <c r="T850" s="83"/>
      <c r="U850" s="83"/>
      <c r="V850" s="83"/>
      <c r="W850" s="83"/>
      <c r="X850" s="83"/>
      <c r="Y850" s="83"/>
      <c r="Z850" s="83"/>
      <c r="AA850" s="83"/>
      <c r="AB850" s="83"/>
      <c r="AC850" s="83"/>
      <c r="AD850" s="83"/>
      <c r="AE850" s="44"/>
    </row>
    <row r="851" spans="5:31" ht="15.75" customHeight="1">
      <c r="E851" s="83"/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  <c r="R851" s="83"/>
      <c r="S851" s="83"/>
      <c r="T851" s="83"/>
      <c r="U851" s="83"/>
      <c r="V851" s="83"/>
      <c r="W851" s="83"/>
      <c r="X851" s="83"/>
      <c r="Y851" s="83"/>
      <c r="Z851" s="83"/>
      <c r="AA851" s="83"/>
      <c r="AB851" s="83"/>
      <c r="AC851" s="83"/>
      <c r="AD851" s="83"/>
      <c r="AE851" s="44"/>
    </row>
    <row r="852" spans="5:31" ht="15.75" customHeight="1">
      <c r="E852" s="83"/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  <c r="R852" s="83"/>
      <c r="S852" s="83"/>
      <c r="T852" s="83"/>
      <c r="U852" s="83"/>
      <c r="V852" s="83"/>
      <c r="W852" s="83"/>
      <c r="X852" s="83"/>
      <c r="Y852" s="83"/>
      <c r="Z852" s="83"/>
      <c r="AA852" s="83"/>
      <c r="AB852" s="83"/>
      <c r="AC852" s="83"/>
      <c r="AD852" s="83"/>
      <c r="AE852" s="44"/>
    </row>
    <row r="853" spans="5:31" ht="15.75" customHeight="1">
      <c r="E853" s="83"/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  <c r="R853" s="83"/>
      <c r="S853" s="83"/>
      <c r="T853" s="83"/>
      <c r="U853" s="83"/>
      <c r="V853" s="83"/>
      <c r="W853" s="83"/>
      <c r="X853" s="83"/>
      <c r="Y853" s="83"/>
      <c r="Z853" s="83"/>
      <c r="AA853" s="83"/>
      <c r="AB853" s="83"/>
      <c r="AC853" s="83"/>
      <c r="AD853" s="83"/>
      <c r="AE853" s="44"/>
    </row>
    <row r="854" spans="5:31" ht="15.75" customHeight="1">
      <c r="E854" s="83"/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  <c r="R854" s="83"/>
      <c r="S854" s="83"/>
      <c r="T854" s="83"/>
      <c r="U854" s="83"/>
      <c r="V854" s="83"/>
      <c r="W854" s="83"/>
      <c r="X854" s="83"/>
      <c r="Y854" s="83"/>
      <c r="Z854" s="83"/>
      <c r="AA854" s="83"/>
      <c r="AB854" s="83"/>
      <c r="AC854" s="83"/>
      <c r="AD854" s="83"/>
      <c r="AE854" s="44"/>
    </row>
    <row r="855" spans="5:31" ht="15.75" customHeight="1">
      <c r="E855" s="83"/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  <c r="R855" s="83"/>
      <c r="S855" s="83"/>
      <c r="T855" s="83"/>
      <c r="U855" s="83"/>
      <c r="V855" s="83"/>
      <c r="W855" s="83"/>
      <c r="X855" s="83"/>
      <c r="Y855" s="83"/>
      <c r="Z855" s="83"/>
      <c r="AA855" s="83"/>
      <c r="AB855" s="83"/>
      <c r="AC855" s="83"/>
      <c r="AD855" s="83"/>
      <c r="AE855" s="44"/>
    </row>
    <row r="856" spans="5:31" ht="15.75" customHeight="1">
      <c r="E856" s="83"/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  <c r="R856" s="83"/>
      <c r="S856" s="83"/>
      <c r="T856" s="83"/>
      <c r="U856" s="83"/>
      <c r="V856" s="83"/>
      <c r="W856" s="83"/>
      <c r="X856" s="83"/>
      <c r="Y856" s="83"/>
      <c r="Z856" s="83"/>
      <c r="AA856" s="83"/>
      <c r="AB856" s="83"/>
      <c r="AC856" s="83"/>
      <c r="AD856" s="83"/>
      <c r="AE856" s="44"/>
    </row>
    <row r="857" spans="5:31" ht="15.75" customHeight="1">
      <c r="E857" s="83"/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  <c r="R857" s="83"/>
      <c r="S857" s="83"/>
      <c r="T857" s="83"/>
      <c r="U857" s="83"/>
      <c r="V857" s="83"/>
      <c r="W857" s="83"/>
      <c r="X857" s="83"/>
      <c r="Y857" s="83"/>
      <c r="Z857" s="83"/>
      <c r="AA857" s="83"/>
      <c r="AB857" s="83"/>
      <c r="AC857" s="83"/>
      <c r="AD857" s="83"/>
      <c r="AE857" s="44"/>
    </row>
    <row r="858" spans="5:31" ht="15.75" customHeight="1">
      <c r="E858" s="83"/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  <c r="R858" s="83"/>
      <c r="S858" s="83"/>
      <c r="T858" s="83"/>
      <c r="U858" s="83"/>
      <c r="V858" s="83"/>
      <c r="W858" s="83"/>
      <c r="X858" s="83"/>
      <c r="Y858" s="83"/>
      <c r="Z858" s="83"/>
      <c r="AA858" s="83"/>
      <c r="AB858" s="83"/>
      <c r="AC858" s="83"/>
      <c r="AD858" s="83"/>
      <c r="AE858" s="44"/>
    </row>
    <row r="859" spans="5:31" ht="15.75" customHeight="1">
      <c r="E859" s="83"/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  <c r="R859" s="83"/>
      <c r="S859" s="83"/>
      <c r="T859" s="83"/>
      <c r="U859" s="83"/>
      <c r="V859" s="83"/>
      <c r="W859" s="83"/>
      <c r="X859" s="83"/>
      <c r="Y859" s="83"/>
      <c r="Z859" s="83"/>
      <c r="AA859" s="83"/>
      <c r="AB859" s="83"/>
      <c r="AC859" s="83"/>
      <c r="AD859" s="83"/>
      <c r="AE859" s="44"/>
    </row>
    <row r="860" spans="5:31" ht="15.75" customHeight="1">
      <c r="E860" s="83"/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  <c r="R860" s="83"/>
      <c r="S860" s="83"/>
      <c r="T860" s="83"/>
      <c r="U860" s="83"/>
      <c r="V860" s="83"/>
      <c r="W860" s="83"/>
      <c r="X860" s="83"/>
      <c r="Y860" s="83"/>
      <c r="Z860" s="83"/>
      <c r="AA860" s="83"/>
      <c r="AB860" s="83"/>
      <c r="AC860" s="83"/>
      <c r="AD860" s="83"/>
      <c r="AE860" s="44"/>
    </row>
    <row r="861" spans="5:31" ht="15.75" customHeight="1">
      <c r="E861" s="83"/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  <c r="R861" s="83"/>
      <c r="S861" s="83"/>
      <c r="T861" s="83"/>
      <c r="U861" s="83"/>
      <c r="V861" s="83"/>
      <c r="W861" s="83"/>
      <c r="X861" s="83"/>
      <c r="Y861" s="83"/>
      <c r="Z861" s="83"/>
      <c r="AA861" s="83"/>
      <c r="AB861" s="83"/>
      <c r="AC861" s="83"/>
      <c r="AD861" s="83"/>
      <c r="AE861" s="44"/>
    </row>
    <row r="862" spans="5:31" ht="15.75" customHeight="1">
      <c r="E862" s="83"/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  <c r="R862" s="83"/>
      <c r="S862" s="83"/>
      <c r="T862" s="83"/>
      <c r="U862" s="83"/>
      <c r="V862" s="83"/>
      <c r="W862" s="83"/>
      <c r="X862" s="83"/>
      <c r="Y862" s="83"/>
      <c r="Z862" s="83"/>
      <c r="AA862" s="83"/>
      <c r="AB862" s="83"/>
      <c r="AC862" s="83"/>
      <c r="AD862" s="83"/>
      <c r="AE862" s="44"/>
    </row>
    <row r="863" spans="5:31" ht="15.75" customHeight="1">
      <c r="E863" s="83"/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  <c r="R863" s="83"/>
      <c r="S863" s="83"/>
      <c r="T863" s="83"/>
      <c r="U863" s="83"/>
      <c r="V863" s="83"/>
      <c r="W863" s="83"/>
      <c r="X863" s="83"/>
      <c r="Y863" s="83"/>
      <c r="Z863" s="83"/>
      <c r="AA863" s="83"/>
      <c r="AB863" s="83"/>
      <c r="AC863" s="83"/>
      <c r="AD863" s="83"/>
      <c r="AE863" s="44"/>
    </row>
    <row r="864" spans="5:31" ht="15.75" customHeight="1">
      <c r="E864" s="83"/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  <c r="R864" s="83"/>
      <c r="S864" s="83"/>
      <c r="T864" s="83"/>
      <c r="U864" s="83"/>
      <c r="V864" s="83"/>
      <c r="W864" s="83"/>
      <c r="X864" s="83"/>
      <c r="Y864" s="83"/>
      <c r="Z864" s="83"/>
      <c r="AA864" s="83"/>
      <c r="AB864" s="83"/>
      <c r="AC864" s="83"/>
      <c r="AD864" s="83"/>
      <c r="AE864" s="44"/>
    </row>
    <row r="865" spans="5:31" ht="15.75" customHeight="1">
      <c r="E865" s="83"/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  <c r="R865" s="83"/>
      <c r="S865" s="83"/>
      <c r="T865" s="83"/>
      <c r="U865" s="83"/>
      <c r="V865" s="83"/>
      <c r="W865" s="83"/>
      <c r="X865" s="83"/>
      <c r="Y865" s="83"/>
      <c r="Z865" s="83"/>
      <c r="AA865" s="83"/>
      <c r="AB865" s="83"/>
      <c r="AC865" s="83"/>
      <c r="AD865" s="83"/>
      <c r="AE865" s="44"/>
    </row>
    <row r="866" spans="5:31" ht="15.75" customHeight="1">
      <c r="E866" s="83"/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  <c r="R866" s="83"/>
      <c r="S866" s="83"/>
      <c r="T866" s="83"/>
      <c r="U866" s="83"/>
      <c r="V866" s="83"/>
      <c r="W866" s="83"/>
      <c r="X866" s="83"/>
      <c r="Y866" s="83"/>
      <c r="Z866" s="83"/>
      <c r="AA866" s="83"/>
      <c r="AB866" s="83"/>
      <c r="AC866" s="83"/>
      <c r="AD866" s="83"/>
      <c r="AE866" s="44"/>
    </row>
    <row r="867" spans="5:31" ht="15.75" customHeight="1">
      <c r="E867" s="83"/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  <c r="R867" s="83"/>
      <c r="S867" s="83"/>
      <c r="T867" s="83"/>
      <c r="U867" s="83"/>
      <c r="V867" s="83"/>
      <c r="W867" s="83"/>
      <c r="X867" s="83"/>
      <c r="Y867" s="83"/>
      <c r="Z867" s="83"/>
      <c r="AA867" s="83"/>
      <c r="AB867" s="83"/>
      <c r="AC867" s="83"/>
      <c r="AD867" s="83"/>
      <c r="AE867" s="44"/>
    </row>
    <row r="868" spans="5:31" ht="15.75" customHeight="1">
      <c r="E868" s="83"/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  <c r="R868" s="83"/>
      <c r="S868" s="83"/>
      <c r="T868" s="83"/>
      <c r="U868" s="83"/>
      <c r="V868" s="83"/>
      <c r="W868" s="83"/>
      <c r="X868" s="83"/>
      <c r="Y868" s="83"/>
      <c r="Z868" s="83"/>
      <c r="AA868" s="83"/>
      <c r="AB868" s="83"/>
      <c r="AC868" s="83"/>
      <c r="AD868" s="83"/>
      <c r="AE868" s="44"/>
    </row>
    <row r="869" spans="5:31" ht="15.75" customHeight="1">
      <c r="E869" s="83"/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  <c r="R869" s="83"/>
      <c r="S869" s="83"/>
      <c r="T869" s="83"/>
      <c r="U869" s="83"/>
      <c r="V869" s="83"/>
      <c r="W869" s="83"/>
      <c r="X869" s="83"/>
      <c r="Y869" s="83"/>
      <c r="Z869" s="83"/>
      <c r="AA869" s="83"/>
      <c r="AB869" s="83"/>
      <c r="AC869" s="83"/>
      <c r="AD869" s="83"/>
      <c r="AE869" s="44"/>
    </row>
    <row r="870" spans="5:31" ht="15.75" customHeight="1">
      <c r="E870" s="83"/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  <c r="R870" s="83"/>
      <c r="S870" s="83"/>
      <c r="T870" s="83"/>
      <c r="U870" s="83"/>
      <c r="V870" s="83"/>
      <c r="W870" s="83"/>
      <c r="X870" s="83"/>
      <c r="Y870" s="83"/>
      <c r="Z870" s="83"/>
      <c r="AA870" s="83"/>
      <c r="AB870" s="83"/>
      <c r="AC870" s="83"/>
      <c r="AD870" s="83"/>
      <c r="AE870" s="44"/>
    </row>
    <row r="871" spans="5:31" ht="15.75" customHeight="1">
      <c r="E871" s="83"/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  <c r="R871" s="83"/>
      <c r="S871" s="83"/>
      <c r="T871" s="83"/>
      <c r="U871" s="83"/>
      <c r="V871" s="83"/>
      <c r="W871" s="83"/>
      <c r="X871" s="83"/>
      <c r="Y871" s="83"/>
      <c r="Z871" s="83"/>
      <c r="AA871" s="83"/>
      <c r="AB871" s="83"/>
      <c r="AC871" s="83"/>
      <c r="AD871" s="83"/>
      <c r="AE871" s="44"/>
    </row>
    <row r="872" spans="5:31" ht="15.75" customHeight="1">
      <c r="E872" s="83"/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  <c r="R872" s="83"/>
      <c r="S872" s="83"/>
      <c r="T872" s="83"/>
      <c r="U872" s="83"/>
      <c r="V872" s="83"/>
      <c r="W872" s="83"/>
      <c r="X872" s="83"/>
      <c r="Y872" s="83"/>
      <c r="Z872" s="83"/>
      <c r="AA872" s="83"/>
      <c r="AB872" s="83"/>
      <c r="AC872" s="83"/>
      <c r="AD872" s="83"/>
      <c r="AE872" s="44"/>
    </row>
    <row r="873" spans="5:31" ht="15.75" customHeight="1">
      <c r="E873" s="83"/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  <c r="R873" s="83"/>
      <c r="S873" s="83"/>
      <c r="T873" s="83"/>
      <c r="U873" s="83"/>
      <c r="V873" s="83"/>
      <c r="W873" s="83"/>
      <c r="X873" s="83"/>
      <c r="Y873" s="83"/>
      <c r="Z873" s="83"/>
      <c r="AA873" s="83"/>
      <c r="AB873" s="83"/>
      <c r="AC873" s="83"/>
      <c r="AD873" s="83"/>
      <c r="AE873" s="44"/>
    </row>
    <row r="874" spans="5:31" ht="15.75" customHeight="1">
      <c r="E874" s="83"/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  <c r="R874" s="83"/>
      <c r="S874" s="83"/>
      <c r="T874" s="83"/>
      <c r="U874" s="83"/>
      <c r="V874" s="83"/>
      <c r="W874" s="83"/>
      <c r="X874" s="83"/>
      <c r="Y874" s="83"/>
      <c r="Z874" s="83"/>
      <c r="AA874" s="83"/>
      <c r="AB874" s="83"/>
      <c r="AC874" s="83"/>
      <c r="AD874" s="83"/>
      <c r="AE874" s="44"/>
    </row>
    <row r="875" spans="5:31" ht="15.75" customHeight="1">
      <c r="E875" s="83"/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  <c r="R875" s="83"/>
      <c r="S875" s="83"/>
      <c r="T875" s="83"/>
      <c r="U875" s="83"/>
      <c r="V875" s="83"/>
      <c r="W875" s="83"/>
      <c r="X875" s="83"/>
      <c r="Y875" s="83"/>
      <c r="Z875" s="83"/>
      <c r="AA875" s="83"/>
      <c r="AB875" s="83"/>
      <c r="AC875" s="83"/>
      <c r="AD875" s="83"/>
      <c r="AE875" s="44"/>
    </row>
    <row r="876" spans="5:31" ht="15.75" customHeight="1">
      <c r="E876" s="83"/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  <c r="R876" s="83"/>
      <c r="S876" s="83"/>
      <c r="T876" s="83"/>
      <c r="U876" s="83"/>
      <c r="V876" s="83"/>
      <c r="W876" s="83"/>
      <c r="X876" s="83"/>
      <c r="Y876" s="83"/>
      <c r="Z876" s="83"/>
      <c r="AA876" s="83"/>
      <c r="AB876" s="83"/>
      <c r="AC876" s="83"/>
      <c r="AD876" s="83"/>
      <c r="AE876" s="44"/>
    </row>
    <row r="877" spans="5:31" ht="15.75" customHeight="1">
      <c r="E877" s="83"/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  <c r="R877" s="83"/>
      <c r="S877" s="83"/>
      <c r="T877" s="83"/>
      <c r="U877" s="83"/>
      <c r="V877" s="83"/>
      <c r="W877" s="83"/>
      <c r="X877" s="83"/>
      <c r="Y877" s="83"/>
      <c r="Z877" s="83"/>
      <c r="AA877" s="83"/>
      <c r="AB877" s="83"/>
      <c r="AC877" s="83"/>
      <c r="AD877" s="83"/>
      <c r="AE877" s="44"/>
    </row>
    <row r="878" spans="5:31" ht="15.75" customHeight="1">
      <c r="E878" s="83"/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  <c r="R878" s="83"/>
      <c r="S878" s="83"/>
      <c r="T878" s="83"/>
      <c r="U878" s="83"/>
      <c r="V878" s="83"/>
      <c r="W878" s="83"/>
      <c r="X878" s="83"/>
      <c r="Y878" s="83"/>
      <c r="Z878" s="83"/>
      <c r="AA878" s="83"/>
      <c r="AB878" s="83"/>
      <c r="AC878" s="83"/>
      <c r="AD878" s="83"/>
      <c r="AE878" s="44"/>
    </row>
    <row r="879" spans="5:31" ht="15.75" customHeight="1">
      <c r="E879" s="83"/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  <c r="R879" s="83"/>
      <c r="S879" s="83"/>
      <c r="T879" s="83"/>
      <c r="U879" s="83"/>
      <c r="V879" s="83"/>
      <c r="W879" s="83"/>
      <c r="X879" s="83"/>
      <c r="Y879" s="83"/>
      <c r="Z879" s="83"/>
      <c r="AA879" s="83"/>
      <c r="AB879" s="83"/>
      <c r="AC879" s="83"/>
      <c r="AD879" s="83"/>
      <c r="AE879" s="44"/>
    </row>
    <row r="880" spans="5:31" ht="15.75" customHeight="1">
      <c r="E880" s="83"/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  <c r="R880" s="83"/>
      <c r="S880" s="83"/>
      <c r="T880" s="83"/>
      <c r="U880" s="83"/>
      <c r="V880" s="83"/>
      <c r="W880" s="83"/>
      <c r="X880" s="83"/>
      <c r="Y880" s="83"/>
      <c r="Z880" s="83"/>
      <c r="AA880" s="83"/>
      <c r="AB880" s="83"/>
      <c r="AC880" s="83"/>
      <c r="AD880" s="83"/>
      <c r="AE880" s="44"/>
    </row>
    <row r="881" spans="5:31" ht="15.75" customHeight="1">
      <c r="E881" s="83"/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  <c r="R881" s="83"/>
      <c r="S881" s="83"/>
      <c r="T881" s="83"/>
      <c r="U881" s="83"/>
      <c r="V881" s="83"/>
      <c r="W881" s="83"/>
      <c r="X881" s="83"/>
      <c r="Y881" s="83"/>
      <c r="Z881" s="83"/>
      <c r="AA881" s="83"/>
      <c r="AB881" s="83"/>
      <c r="AC881" s="83"/>
      <c r="AD881" s="83"/>
      <c r="AE881" s="44"/>
    </row>
    <row r="882" spans="5:31" ht="15.75" customHeight="1">
      <c r="E882" s="83"/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  <c r="R882" s="83"/>
      <c r="S882" s="83"/>
      <c r="T882" s="83"/>
      <c r="U882" s="83"/>
      <c r="V882" s="83"/>
      <c r="W882" s="83"/>
      <c r="X882" s="83"/>
      <c r="Y882" s="83"/>
      <c r="Z882" s="83"/>
      <c r="AA882" s="83"/>
      <c r="AB882" s="83"/>
      <c r="AC882" s="83"/>
      <c r="AD882" s="83"/>
      <c r="AE882" s="44"/>
    </row>
    <row r="883" spans="5:31" ht="15.75" customHeight="1">
      <c r="E883" s="83"/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  <c r="R883" s="83"/>
      <c r="S883" s="83"/>
      <c r="T883" s="83"/>
      <c r="U883" s="83"/>
      <c r="V883" s="83"/>
      <c r="W883" s="83"/>
      <c r="X883" s="83"/>
      <c r="Y883" s="83"/>
      <c r="Z883" s="83"/>
      <c r="AA883" s="83"/>
      <c r="AB883" s="83"/>
      <c r="AC883" s="83"/>
      <c r="AD883" s="83"/>
      <c r="AE883" s="44"/>
    </row>
    <row r="884" spans="5:31" ht="15.75" customHeight="1">
      <c r="E884" s="83"/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  <c r="R884" s="83"/>
      <c r="S884" s="83"/>
      <c r="T884" s="83"/>
      <c r="U884" s="83"/>
      <c r="V884" s="83"/>
      <c r="W884" s="83"/>
      <c r="X884" s="83"/>
      <c r="Y884" s="83"/>
      <c r="Z884" s="83"/>
      <c r="AA884" s="83"/>
      <c r="AB884" s="83"/>
      <c r="AC884" s="83"/>
      <c r="AD884" s="83"/>
      <c r="AE884" s="44"/>
    </row>
    <row r="885" spans="5:31" ht="15.75" customHeight="1">
      <c r="E885" s="83"/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  <c r="R885" s="83"/>
      <c r="S885" s="83"/>
      <c r="T885" s="83"/>
      <c r="U885" s="83"/>
      <c r="V885" s="83"/>
      <c r="W885" s="83"/>
      <c r="X885" s="83"/>
      <c r="Y885" s="83"/>
      <c r="Z885" s="83"/>
      <c r="AA885" s="83"/>
      <c r="AB885" s="83"/>
      <c r="AC885" s="83"/>
      <c r="AD885" s="83"/>
      <c r="AE885" s="44"/>
    </row>
    <row r="886" spans="5:31" ht="15.75" customHeight="1">
      <c r="E886" s="83"/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  <c r="R886" s="83"/>
      <c r="S886" s="83"/>
      <c r="T886" s="83"/>
      <c r="U886" s="83"/>
      <c r="V886" s="83"/>
      <c r="W886" s="83"/>
      <c r="X886" s="83"/>
      <c r="Y886" s="83"/>
      <c r="Z886" s="83"/>
      <c r="AA886" s="83"/>
      <c r="AB886" s="83"/>
      <c r="AC886" s="83"/>
      <c r="AD886" s="83"/>
      <c r="AE886" s="44"/>
    </row>
    <row r="887" spans="5:31" ht="15.75" customHeight="1">
      <c r="E887" s="83"/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  <c r="R887" s="83"/>
      <c r="S887" s="83"/>
      <c r="T887" s="83"/>
      <c r="U887" s="83"/>
      <c r="V887" s="83"/>
      <c r="W887" s="83"/>
      <c r="X887" s="83"/>
      <c r="Y887" s="83"/>
      <c r="Z887" s="83"/>
      <c r="AA887" s="83"/>
      <c r="AB887" s="83"/>
      <c r="AC887" s="83"/>
      <c r="AD887" s="83"/>
      <c r="AE887" s="44"/>
    </row>
    <row r="888" spans="5:31" ht="15.75" customHeight="1">
      <c r="E888" s="83"/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  <c r="R888" s="83"/>
      <c r="S888" s="83"/>
      <c r="T888" s="83"/>
      <c r="U888" s="83"/>
      <c r="V888" s="83"/>
      <c r="W888" s="83"/>
      <c r="X888" s="83"/>
      <c r="Y888" s="83"/>
      <c r="Z888" s="83"/>
      <c r="AA888" s="83"/>
      <c r="AB888" s="83"/>
      <c r="AC888" s="83"/>
      <c r="AD888" s="83"/>
      <c r="AE888" s="44"/>
    </row>
    <row r="889" spans="5:31" ht="15.75" customHeight="1">
      <c r="E889" s="83"/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  <c r="R889" s="83"/>
      <c r="S889" s="83"/>
      <c r="T889" s="83"/>
      <c r="U889" s="83"/>
      <c r="V889" s="83"/>
      <c r="W889" s="83"/>
      <c r="X889" s="83"/>
      <c r="Y889" s="83"/>
      <c r="Z889" s="83"/>
      <c r="AA889" s="83"/>
      <c r="AB889" s="83"/>
      <c r="AC889" s="83"/>
      <c r="AD889" s="83"/>
      <c r="AE889" s="44"/>
    </row>
    <row r="890" spans="5:31" ht="15.75" customHeight="1">
      <c r="E890" s="83"/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  <c r="R890" s="83"/>
      <c r="S890" s="83"/>
      <c r="T890" s="83"/>
      <c r="U890" s="83"/>
      <c r="V890" s="83"/>
      <c r="W890" s="83"/>
      <c r="X890" s="83"/>
      <c r="Y890" s="83"/>
      <c r="Z890" s="83"/>
      <c r="AA890" s="83"/>
      <c r="AB890" s="83"/>
      <c r="AC890" s="83"/>
      <c r="AD890" s="83"/>
      <c r="AE890" s="44"/>
    </row>
    <row r="891" spans="5:31" ht="15.75" customHeight="1">
      <c r="E891" s="83"/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  <c r="R891" s="83"/>
      <c r="S891" s="83"/>
      <c r="T891" s="83"/>
      <c r="U891" s="83"/>
      <c r="V891" s="83"/>
      <c r="W891" s="83"/>
      <c r="X891" s="83"/>
      <c r="Y891" s="83"/>
      <c r="Z891" s="83"/>
      <c r="AA891" s="83"/>
      <c r="AB891" s="83"/>
      <c r="AC891" s="83"/>
      <c r="AD891" s="83"/>
      <c r="AE891" s="44"/>
    </row>
    <row r="892" spans="5:31" ht="15.75" customHeight="1">
      <c r="E892" s="83"/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  <c r="R892" s="83"/>
      <c r="S892" s="83"/>
      <c r="T892" s="83"/>
      <c r="U892" s="83"/>
      <c r="V892" s="83"/>
      <c r="W892" s="83"/>
      <c r="X892" s="83"/>
      <c r="Y892" s="83"/>
      <c r="Z892" s="83"/>
      <c r="AA892" s="83"/>
      <c r="AB892" s="83"/>
      <c r="AC892" s="83"/>
      <c r="AD892" s="83"/>
      <c r="AE892" s="44"/>
    </row>
    <row r="893" spans="5:31" ht="15.75" customHeight="1">
      <c r="E893" s="83"/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  <c r="R893" s="83"/>
      <c r="S893" s="83"/>
      <c r="T893" s="83"/>
      <c r="U893" s="83"/>
      <c r="V893" s="83"/>
      <c r="W893" s="83"/>
      <c r="X893" s="83"/>
      <c r="Y893" s="83"/>
      <c r="Z893" s="83"/>
      <c r="AA893" s="83"/>
      <c r="AB893" s="83"/>
      <c r="AC893" s="83"/>
      <c r="AD893" s="83"/>
      <c r="AE893" s="44"/>
    </row>
    <row r="894" spans="5:31" ht="15.75" customHeight="1">
      <c r="E894" s="83"/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  <c r="R894" s="83"/>
      <c r="S894" s="83"/>
      <c r="T894" s="83"/>
      <c r="U894" s="83"/>
      <c r="V894" s="83"/>
      <c r="W894" s="83"/>
      <c r="X894" s="83"/>
      <c r="Y894" s="83"/>
      <c r="Z894" s="83"/>
      <c r="AA894" s="83"/>
      <c r="AB894" s="83"/>
      <c r="AC894" s="83"/>
      <c r="AD894" s="83"/>
      <c r="AE894" s="44"/>
    </row>
    <row r="895" spans="5:31" ht="15.75" customHeight="1">
      <c r="E895" s="83"/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  <c r="R895" s="83"/>
      <c r="S895" s="83"/>
      <c r="T895" s="83"/>
      <c r="U895" s="83"/>
      <c r="V895" s="83"/>
      <c r="W895" s="83"/>
      <c r="X895" s="83"/>
      <c r="Y895" s="83"/>
      <c r="Z895" s="83"/>
      <c r="AA895" s="83"/>
      <c r="AB895" s="83"/>
      <c r="AC895" s="83"/>
      <c r="AD895" s="83"/>
      <c r="AE895" s="44"/>
    </row>
    <row r="896" spans="5:31" ht="15.75" customHeight="1">
      <c r="E896" s="83"/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  <c r="R896" s="83"/>
      <c r="S896" s="83"/>
      <c r="T896" s="83"/>
      <c r="U896" s="83"/>
      <c r="V896" s="83"/>
      <c r="W896" s="83"/>
      <c r="X896" s="83"/>
      <c r="Y896" s="83"/>
      <c r="Z896" s="83"/>
      <c r="AA896" s="83"/>
      <c r="AB896" s="83"/>
      <c r="AC896" s="83"/>
      <c r="AD896" s="83"/>
      <c r="AE896" s="44"/>
    </row>
    <row r="897" spans="5:31" ht="15.75" customHeight="1">
      <c r="E897" s="83"/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  <c r="R897" s="83"/>
      <c r="S897" s="83"/>
      <c r="T897" s="83"/>
      <c r="U897" s="83"/>
      <c r="V897" s="83"/>
      <c r="W897" s="83"/>
      <c r="X897" s="83"/>
      <c r="Y897" s="83"/>
      <c r="Z897" s="83"/>
      <c r="AA897" s="83"/>
      <c r="AB897" s="83"/>
      <c r="AC897" s="83"/>
      <c r="AD897" s="83"/>
      <c r="AE897" s="44"/>
    </row>
    <row r="898" spans="5:31" ht="15.75" customHeight="1">
      <c r="E898" s="83"/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  <c r="R898" s="83"/>
      <c r="S898" s="83"/>
      <c r="T898" s="83"/>
      <c r="U898" s="83"/>
      <c r="V898" s="83"/>
      <c r="W898" s="83"/>
      <c r="X898" s="83"/>
      <c r="Y898" s="83"/>
      <c r="Z898" s="83"/>
      <c r="AA898" s="83"/>
      <c r="AB898" s="83"/>
      <c r="AC898" s="83"/>
      <c r="AD898" s="83"/>
      <c r="AE898" s="44"/>
    </row>
    <row r="899" spans="5:31" ht="15.75" customHeight="1">
      <c r="E899" s="83"/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  <c r="R899" s="83"/>
      <c r="S899" s="83"/>
      <c r="T899" s="83"/>
      <c r="U899" s="83"/>
      <c r="V899" s="83"/>
      <c r="W899" s="83"/>
      <c r="X899" s="83"/>
      <c r="Y899" s="83"/>
      <c r="Z899" s="83"/>
      <c r="AA899" s="83"/>
      <c r="AB899" s="83"/>
      <c r="AC899" s="83"/>
      <c r="AD899" s="83"/>
      <c r="AE899" s="44"/>
    </row>
    <row r="900" spans="5:31" ht="15.75" customHeight="1">
      <c r="E900" s="83"/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  <c r="R900" s="83"/>
      <c r="S900" s="83"/>
      <c r="T900" s="83"/>
      <c r="U900" s="83"/>
      <c r="V900" s="83"/>
      <c r="W900" s="83"/>
      <c r="X900" s="83"/>
      <c r="Y900" s="83"/>
      <c r="Z900" s="83"/>
      <c r="AA900" s="83"/>
      <c r="AB900" s="83"/>
      <c r="AC900" s="83"/>
      <c r="AD900" s="83"/>
      <c r="AE900" s="44"/>
    </row>
    <row r="901" spans="5:31" ht="15.75" customHeight="1">
      <c r="E901" s="83"/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  <c r="R901" s="83"/>
      <c r="S901" s="83"/>
      <c r="T901" s="83"/>
      <c r="U901" s="83"/>
      <c r="V901" s="83"/>
      <c r="W901" s="83"/>
      <c r="X901" s="83"/>
      <c r="Y901" s="83"/>
      <c r="Z901" s="83"/>
      <c r="AA901" s="83"/>
      <c r="AB901" s="83"/>
      <c r="AC901" s="83"/>
      <c r="AD901" s="83"/>
      <c r="AE901" s="44"/>
    </row>
    <row r="902" spans="5:31" ht="15.75" customHeight="1">
      <c r="E902" s="83"/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  <c r="R902" s="83"/>
      <c r="S902" s="83"/>
      <c r="T902" s="83"/>
      <c r="U902" s="83"/>
      <c r="V902" s="83"/>
      <c r="W902" s="83"/>
      <c r="X902" s="83"/>
      <c r="Y902" s="83"/>
      <c r="Z902" s="83"/>
      <c r="AA902" s="83"/>
      <c r="AB902" s="83"/>
      <c r="AC902" s="83"/>
      <c r="AD902" s="83"/>
      <c r="AE902" s="44"/>
    </row>
    <row r="903" spans="5:31" ht="15.75" customHeight="1">
      <c r="E903" s="83"/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  <c r="R903" s="83"/>
      <c r="S903" s="83"/>
      <c r="T903" s="83"/>
      <c r="U903" s="83"/>
      <c r="V903" s="83"/>
      <c r="W903" s="83"/>
      <c r="X903" s="83"/>
      <c r="Y903" s="83"/>
      <c r="Z903" s="83"/>
      <c r="AA903" s="83"/>
      <c r="AB903" s="83"/>
      <c r="AC903" s="83"/>
      <c r="AD903" s="83"/>
      <c r="AE903" s="44"/>
    </row>
    <row r="904" spans="5:31" ht="15.75" customHeight="1">
      <c r="E904" s="83"/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  <c r="R904" s="83"/>
      <c r="S904" s="83"/>
      <c r="T904" s="83"/>
      <c r="U904" s="83"/>
      <c r="V904" s="83"/>
      <c r="W904" s="83"/>
      <c r="X904" s="83"/>
      <c r="Y904" s="83"/>
      <c r="Z904" s="83"/>
      <c r="AA904" s="83"/>
      <c r="AB904" s="83"/>
      <c r="AC904" s="83"/>
      <c r="AD904" s="83"/>
      <c r="AE904" s="44"/>
    </row>
    <row r="905" spans="5:31" ht="15.75" customHeight="1">
      <c r="E905" s="83"/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  <c r="R905" s="83"/>
      <c r="S905" s="83"/>
      <c r="T905" s="83"/>
      <c r="U905" s="83"/>
      <c r="V905" s="83"/>
      <c r="W905" s="83"/>
      <c r="X905" s="83"/>
      <c r="Y905" s="83"/>
      <c r="Z905" s="83"/>
      <c r="AA905" s="83"/>
      <c r="AB905" s="83"/>
      <c r="AC905" s="83"/>
      <c r="AD905" s="83"/>
      <c r="AE905" s="44"/>
    </row>
    <row r="906" spans="5:31" ht="15.75" customHeight="1">
      <c r="E906" s="83"/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  <c r="R906" s="83"/>
      <c r="S906" s="83"/>
      <c r="T906" s="83"/>
      <c r="U906" s="83"/>
      <c r="V906" s="83"/>
      <c r="W906" s="83"/>
      <c r="X906" s="83"/>
      <c r="Y906" s="83"/>
      <c r="Z906" s="83"/>
      <c r="AA906" s="83"/>
      <c r="AB906" s="83"/>
      <c r="AC906" s="83"/>
      <c r="AD906" s="83"/>
      <c r="AE906" s="44"/>
    </row>
    <row r="907" spans="5:31" ht="15.75" customHeight="1">
      <c r="E907" s="83"/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  <c r="R907" s="83"/>
      <c r="S907" s="83"/>
      <c r="T907" s="83"/>
      <c r="U907" s="83"/>
      <c r="V907" s="83"/>
      <c r="W907" s="83"/>
      <c r="X907" s="83"/>
      <c r="Y907" s="83"/>
      <c r="Z907" s="83"/>
      <c r="AA907" s="83"/>
      <c r="AB907" s="83"/>
      <c r="AC907" s="83"/>
      <c r="AD907" s="83"/>
      <c r="AE907" s="44"/>
    </row>
    <row r="908" spans="5:31" ht="15.75" customHeight="1">
      <c r="E908" s="83"/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  <c r="R908" s="83"/>
      <c r="S908" s="83"/>
      <c r="T908" s="83"/>
      <c r="U908" s="83"/>
      <c r="V908" s="83"/>
      <c r="W908" s="83"/>
      <c r="X908" s="83"/>
      <c r="Y908" s="83"/>
      <c r="Z908" s="83"/>
      <c r="AA908" s="83"/>
      <c r="AB908" s="83"/>
      <c r="AC908" s="83"/>
      <c r="AD908" s="83"/>
      <c r="AE908" s="44"/>
    </row>
    <row r="909" spans="5:31" ht="15.75" customHeight="1">
      <c r="E909" s="83"/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  <c r="R909" s="83"/>
      <c r="S909" s="83"/>
      <c r="T909" s="83"/>
      <c r="U909" s="83"/>
      <c r="V909" s="83"/>
      <c r="W909" s="83"/>
      <c r="X909" s="83"/>
      <c r="Y909" s="83"/>
      <c r="Z909" s="83"/>
      <c r="AA909" s="83"/>
      <c r="AB909" s="83"/>
      <c r="AC909" s="83"/>
      <c r="AD909" s="83"/>
      <c r="AE909" s="44"/>
    </row>
    <row r="910" spans="5:31" ht="15.75" customHeight="1">
      <c r="E910" s="83"/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  <c r="R910" s="83"/>
      <c r="S910" s="83"/>
      <c r="T910" s="83"/>
      <c r="U910" s="83"/>
      <c r="V910" s="83"/>
      <c r="W910" s="83"/>
      <c r="X910" s="83"/>
      <c r="Y910" s="83"/>
      <c r="Z910" s="83"/>
      <c r="AA910" s="83"/>
      <c r="AB910" s="83"/>
      <c r="AC910" s="83"/>
      <c r="AD910" s="83"/>
      <c r="AE910" s="44"/>
    </row>
    <row r="911" spans="5:31" ht="15.75" customHeight="1">
      <c r="E911" s="83"/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  <c r="R911" s="83"/>
      <c r="S911" s="83"/>
      <c r="T911" s="83"/>
      <c r="U911" s="83"/>
      <c r="V911" s="83"/>
      <c r="W911" s="83"/>
      <c r="X911" s="83"/>
      <c r="Y911" s="83"/>
      <c r="Z911" s="83"/>
      <c r="AA911" s="83"/>
      <c r="AB911" s="83"/>
      <c r="AC911" s="83"/>
      <c r="AD911" s="83"/>
      <c r="AE911" s="44"/>
    </row>
    <row r="912" spans="5:31" ht="15.75" customHeight="1">
      <c r="E912" s="83"/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  <c r="R912" s="83"/>
      <c r="S912" s="83"/>
      <c r="T912" s="83"/>
      <c r="U912" s="83"/>
      <c r="V912" s="83"/>
      <c r="W912" s="83"/>
      <c r="X912" s="83"/>
      <c r="Y912" s="83"/>
      <c r="Z912" s="83"/>
      <c r="AA912" s="83"/>
      <c r="AB912" s="83"/>
      <c r="AC912" s="83"/>
      <c r="AD912" s="83"/>
      <c r="AE912" s="44"/>
    </row>
    <row r="913" spans="5:31" ht="15.75" customHeight="1">
      <c r="E913" s="83"/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  <c r="R913" s="83"/>
      <c r="S913" s="83"/>
      <c r="T913" s="83"/>
      <c r="U913" s="83"/>
      <c r="V913" s="83"/>
      <c r="W913" s="83"/>
      <c r="X913" s="83"/>
      <c r="Y913" s="83"/>
      <c r="Z913" s="83"/>
      <c r="AA913" s="83"/>
      <c r="AB913" s="83"/>
      <c r="AC913" s="83"/>
      <c r="AD913" s="83"/>
      <c r="AE913" s="44"/>
    </row>
    <row r="914" spans="5:31" ht="15.75" customHeight="1">
      <c r="E914" s="83"/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  <c r="R914" s="83"/>
      <c r="S914" s="83"/>
      <c r="T914" s="83"/>
      <c r="U914" s="83"/>
      <c r="V914" s="83"/>
      <c r="W914" s="83"/>
      <c r="X914" s="83"/>
      <c r="Y914" s="83"/>
      <c r="Z914" s="83"/>
      <c r="AA914" s="83"/>
      <c r="AB914" s="83"/>
      <c r="AC914" s="83"/>
      <c r="AD914" s="83"/>
      <c r="AE914" s="44"/>
    </row>
    <row r="915" spans="5:31" ht="15.75" customHeight="1">
      <c r="E915" s="83"/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  <c r="R915" s="83"/>
      <c r="S915" s="83"/>
      <c r="T915" s="83"/>
      <c r="U915" s="83"/>
      <c r="V915" s="83"/>
      <c r="W915" s="83"/>
      <c r="X915" s="83"/>
      <c r="Y915" s="83"/>
      <c r="Z915" s="83"/>
      <c r="AA915" s="83"/>
      <c r="AB915" s="83"/>
      <c r="AC915" s="83"/>
      <c r="AD915" s="83"/>
      <c r="AE915" s="44"/>
    </row>
    <row r="916" spans="5:31" ht="15.75" customHeight="1">
      <c r="E916" s="83"/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  <c r="R916" s="83"/>
      <c r="S916" s="83"/>
      <c r="T916" s="83"/>
      <c r="U916" s="83"/>
      <c r="V916" s="83"/>
      <c r="W916" s="83"/>
      <c r="X916" s="83"/>
      <c r="Y916" s="83"/>
      <c r="Z916" s="83"/>
      <c r="AA916" s="83"/>
      <c r="AB916" s="83"/>
      <c r="AC916" s="83"/>
      <c r="AD916" s="83"/>
      <c r="AE916" s="44"/>
    </row>
    <row r="917" spans="5:31" ht="15.75" customHeight="1">
      <c r="E917" s="83"/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  <c r="R917" s="83"/>
      <c r="S917" s="83"/>
      <c r="T917" s="83"/>
      <c r="U917" s="83"/>
      <c r="V917" s="83"/>
      <c r="W917" s="83"/>
      <c r="X917" s="83"/>
      <c r="Y917" s="83"/>
      <c r="Z917" s="83"/>
      <c r="AA917" s="83"/>
      <c r="AB917" s="83"/>
      <c r="AC917" s="83"/>
      <c r="AD917" s="83"/>
      <c r="AE917" s="44"/>
    </row>
    <row r="918" spans="5:31" ht="15.75" customHeight="1">
      <c r="E918" s="83"/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  <c r="R918" s="83"/>
      <c r="S918" s="83"/>
      <c r="T918" s="83"/>
      <c r="U918" s="83"/>
      <c r="V918" s="83"/>
      <c r="W918" s="83"/>
      <c r="X918" s="83"/>
      <c r="Y918" s="83"/>
      <c r="Z918" s="83"/>
      <c r="AA918" s="83"/>
      <c r="AB918" s="83"/>
      <c r="AC918" s="83"/>
      <c r="AD918" s="83"/>
      <c r="AE918" s="44"/>
    </row>
    <row r="919" spans="5:31" ht="15.75" customHeight="1">
      <c r="E919" s="83"/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  <c r="R919" s="83"/>
      <c r="S919" s="83"/>
      <c r="T919" s="83"/>
      <c r="U919" s="83"/>
      <c r="V919" s="83"/>
      <c r="W919" s="83"/>
      <c r="X919" s="83"/>
      <c r="Y919" s="83"/>
      <c r="Z919" s="83"/>
      <c r="AA919" s="83"/>
      <c r="AB919" s="83"/>
      <c r="AC919" s="83"/>
      <c r="AD919" s="83"/>
      <c r="AE919" s="44"/>
    </row>
    <row r="920" spans="5:31" ht="15.75" customHeight="1">
      <c r="E920" s="83"/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  <c r="R920" s="83"/>
      <c r="S920" s="83"/>
      <c r="T920" s="83"/>
      <c r="U920" s="83"/>
      <c r="V920" s="83"/>
      <c r="W920" s="83"/>
      <c r="X920" s="83"/>
      <c r="Y920" s="83"/>
      <c r="Z920" s="83"/>
      <c r="AA920" s="83"/>
      <c r="AB920" s="83"/>
      <c r="AC920" s="83"/>
      <c r="AD920" s="83"/>
      <c r="AE920" s="44"/>
    </row>
    <row r="921" spans="5:31" ht="15.75" customHeight="1">
      <c r="E921" s="83"/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  <c r="R921" s="83"/>
      <c r="S921" s="83"/>
      <c r="T921" s="83"/>
      <c r="U921" s="83"/>
      <c r="V921" s="83"/>
      <c r="W921" s="83"/>
      <c r="X921" s="83"/>
      <c r="Y921" s="83"/>
      <c r="Z921" s="83"/>
      <c r="AA921" s="83"/>
      <c r="AB921" s="83"/>
      <c r="AC921" s="83"/>
      <c r="AD921" s="83"/>
      <c r="AE921" s="44"/>
    </row>
    <row r="922" spans="5:31" ht="15.75" customHeight="1">
      <c r="E922" s="83"/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  <c r="R922" s="83"/>
      <c r="S922" s="83"/>
      <c r="T922" s="83"/>
      <c r="U922" s="83"/>
      <c r="V922" s="83"/>
      <c r="W922" s="83"/>
      <c r="X922" s="83"/>
      <c r="Y922" s="83"/>
      <c r="Z922" s="83"/>
      <c r="AA922" s="83"/>
      <c r="AB922" s="83"/>
      <c r="AC922" s="83"/>
      <c r="AD922" s="83"/>
      <c r="AE922" s="44"/>
    </row>
    <row r="923" spans="5:31" ht="15.75" customHeight="1">
      <c r="E923" s="83"/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  <c r="R923" s="83"/>
      <c r="S923" s="83"/>
      <c r="T923" s="83"/>
      <c r="U923" s="83"/>
      <c r="V923" s="83"/>
      <c r="W923" s="83"/>
      <c r="X923" s="83"/>
      <c r="Y923" s="83"/>
      <c r="Z923" s="83"/>
      <c r="AA923" s="83"/>
      <c r="AB923" s="83"/>
      <c r="AC923" s="83"/>
      <c r="AD923" s="83"/>
      <c r="AE923" s="44"/>
    </row>
    <row r="924" spans="5:31" ht="15.75" customHeight="1">
      <c r="E924" s="83"/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  <c r="R924" s="83"/>
      <c r="S924" s="83"/>
      <c r="T924" s="83"/>
      <c r="U924" s="83"/>
      <c r="V924" s="83"/>
      <c r="W924" s="83"/>
      <c r="X924" s="83"/>
      <c r="Y924" s="83"/>
      <c r="Z924" s="83"/>
      <c r="AA924" s="83"/>
      <c r="AB924" s="83"/>
      <c r="AC924" s="83"/>
      <c r="AD924" s="83"/>
      <c r="AE924" s="44"/>
    </row>
    <row r="925" spans="5:31" ht="15.75" customHeight="1">
      <c r="E925" s="83"/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  <c r="R925" s="83"/>
      <c r="S925" s="83"/>
      <c r="T925" s="83"/>
      <c r="U925" s="83"/>
      <c r="V925" s="83"/>
      <c r="W925" s="83"/>
      <c r="X925" s="83"/>
      <c r="Y925" s="83"/>
      <c r="Z925" s="83"/>
      <c r="AA925" s="83"/>
      <c r="AB925" s="83"/>
      <c r="AC925" s="83"/>
      <c r="AD925" s="83"/>
      <c r="AE925" s="44"/>
    </row>
    <row r="926" spans="5:31" ht="15.75" customHeight="1">
      <c r="E926" s="83"/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  <c r="R926" s="83"/>
      <c r="S926" s="83"/>
      <c r="T926" s="83"/>
      <c r="U926" s="83"/>
      <c r="V926" s="83"/>
      <c r="W926" s="83"/>
      <c r="X926" s="83"/>
      <c r="Y926" s="83"/>
      <c r="Z926" s="83"/>
      <c r="AA926" s="83"/>
      <c r="AB926" s="83"/>
      <c r="AC926" s="83"/>
      <c r="AD926" s="83"/>
      <c r="AE926" s="44"/>
    </row>
    <row r="927" spans="5:31" ht="15.75" customHeight="1">
      <c r="E927" s="83"/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  <c r="R927" s="83"/>
      <c r="S927" s="83"/>
      <c r="T927" s="83"/>
      <c r="U927" s="83"/>
      <c r="V927" s="83"/>
      <c r="W927" s="83"/>
      <c r="X927" s="83"/>
      <c r="Y927" s="83"/>
      <c r="Z927" s="83"/>
      <c r="AA927" s="83"/>
      <c r="AB927" s="83"/>
      <c r="AC927" s="83"/>
      <c r="AD927" s="83"/>
      <c r="AE927" s="44"/>
    </row>
    <row r="928" spans="5:31" ht="15.75" customHeight="1">
      <c r="E928" s="83"/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  <c r="R928" s="83"/>
      <c r="S928" s="83"/>
      <c r="T928" s="83"/>
      <c r="U928" s="83"/>
      <c r="V928" s="83"/>
      <c r="W928" s="83"/>
      <c r="X928" s="83"/>
      <c r="Y928" s="83"/>
      <c r="Z928" s="83"/>
      <c r="AA928" s="83"/>
      <c r="AB928" s="83"/>
      <c r="AC928" s="83"/>
      <c r="AD928" s="83"/>
      <c r="AE928" s="44"/>
    </row>
    <row r="929" spans="5:31" ht="15.75" customHeight="1">
      <c r="E929" s="83"/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  <c r="R929" s="83"/>
      <c r="S929" s="83"/>
      <c r="T929" s="83"/>
      <c r="U929" s="83"/>
      <c r="V929" s="83"/>
      <c r="W929" s="83"/>
      <c r="X929" s="83"/>
      <c r="Y929" s="83"/>
      <c r="Z929" s="83"/>
      <c r="AA929" s="83"/>
      <c r="AB929" s="83"/>
      <c r="AC929" s="83"/>
      <c r="AD929" s="83"/>
      <c r="AE929" s="44"/>
    </row>
    <row r="930" spans="5:31" ht="15.75" customHeight="1">
      <c r="E930" s="83"/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  <c r="R930" s="83"/>
      <c r="S930" s="83"/>
      <c r="T930" s="83"/>
      <c r="U930" s="83"/>
      <c r="V930" s="83"/>
      <c r="W930" s="83"/>
      <c r="X930" s="83"/>
      <c r="Y930" s="83"/>
      <c r="Z930" s="83"/>
      <c r="AA930" s="83"/>
      <c r="AB930" s="83"/>
      <c r="AC930" s="83"/>
      <c r="AD930" s="83"/>
      <c r="AE930" s="44"/>
    </row>
    <row r="931" spans="5:31" ht="15.75" customHeight="1">
      <c r="E931" s="83"/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  <c r="R931" s="83"/>
      <c r="S931" s="83"/>
      <c r="T931" s="83"/>
      <c r="U931" s="83"/>
      <c r="V931" s="83"/>
      <c r="W931" s="83"/>
      <c r="X931" s="83"/>
      <c r="Y931" s="83"/>
      <c r="Z931" s="83"/>
      <c r="AA931" s="83"/>
      <c r="AB931" s="83"/>
      <c r="AC931" s="83"/>
      <c r="AD931" s="83"/>
      <c r="AE931" s="44"/>
    </row>
    <row r="932" spans="5:31" ht="15.75" customHeight="1">
      <c r="E932" s="83"/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  <c r="R932" s="83"/>
      <c r="S932" s="83"/>
      <c r="T932" s="83"/>
      <c r="U932" s="83"/>
      <c r="V932" s="83"/>
      <c r="W932" s="83"/>
      <c r="X932" s="83"/>
      <c r="Y932" s="83"/>
      <c r="Z932" s="83"/>
      <c r="AA932" s="83"/>
      <c r="AB932" s="83"/>
      <c r="AC932" s="83"/>
      <c r="AD932" s="83"/>
      <c r="AE932" s="44"/>
    </row>
    <row r="933" spans="5:31" ht="15.75" customHeight="1">
      <c r="E933" s="83"/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  <c r="R933" s="83"/>
      <c r="S933" s="83"/>
      <c r="T933" s="83"/>
      <c r="U933" s="83"/>
      <c r="V933" s="83"/>
      <c r="W933" s="83"/>
      <c r="X933" s="83"/>
      <c r="Y933" s="83"/>
      <c r="Z933" s="83"/>
      <c r="AA933" s="83"/>
      <c r="AB933" s="83"/>
      <c r="AC933" s="83"/>
      <c r="AD933" s="83"/>
      <c r="AE933" s="44"/>
    </row>
    <row r="934" spans="5:31" ht="15.75" customHeight="1">
      <c r="E934" s="83"/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  <c r="R934" s="83"/>
      <c r="S934" s="83"/>
      <c r="T934" s="83"/>
      <c r="U934" s="83"/>
      <c r="V934" s="83"/>
      <c r="W934" s="83"/>
      <c r="X934" s="83"/>
      <c r="Y934" s="83"/>
      <c r="Z934" s="83"/>
      <c r="AA934" s="83"/>
      <c r="AB934" s="83"/>
      <c r="AC934" s="83"/>
      <c r="AD934" s="83"/>
      <c r="AE934" s="44"/>
    </row>
    <row r="935" spans="5:31" ht="15.75" customHeight="1">
      <c r="E935" s="83"/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  <c r="R935" s="83"/>
      <c r="S935" s="83"/>
      <c r="T935" s="83"/>
      <c r="U935" s="83"/>
      <c r="V935" s="83"/>
      <c r="W935" s="83"/>
      <c r="X935" s="83"/>
      <c r="Y935" s="83"/>
      <c r="Z935" s="83"/>
      <c r="AA935" s="83"/>
      <c r="AB935" s="83"/>
      <c r="AC935" s="83"/>
      <c r="AD935" s="83"/>
      <c r="AE935" s="44"/>
    </row>
    <row r="936" spans="5:31" ht="15.75" customHeight="1">
      <c r="E936" s="83"/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  <c r="R936" s="83"/>
      <c r="S936" s="83"/>
      <c r="T936" s="83"/>
      <c r="U936" s="83"/>
      <c r="V936" s="83"/>
      <c r="W936" s="83"/>
      <c r="X936" s="83"/>
      <c r="Y936" s="83"/>
      <c r="Z936" s="83"/>
      <c r="AA936" s="83"/>
      <c r="AB936" s="83"/>
      <c r="AC936" s="83"/>
      <c r="AD936" s="83"/>
      <c r="AE936" s="44"/>
    </row>
    <row r="937" spans="5:31" ht="15.75" customHeight="1">
      <c r="E937" s="83"/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  <c r="R937" s="83"/>
      <c r="S937" s="83"/>
      <c r="T937" s="83"/>
      <c r="U937" s="83"/>
      <c r="V937" s="83"/>
      <c r="W937" s="83"/>
      <c r="X937" s="83"/>
      <c r="Y937" s="83"/>
      <c r="Z937" s="83"/>
      <c r="AA937" s="83"/>
      <c r="AB937" s="83"/>
      <c r="AC937" s="83"/>
      <c r="AD937" s="83"/>
      <c r="AE937" s="44"/>
    </row>
    <row r="938" spans="5:31" ht="15.75" customHeight="1">
      <c r="E938" s="83"/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  <c r="R938" s="83"/>
      <c r="S938" s="83"/>
      <c r="T938" s="83"/>
      <c r="U938" s="83"/>
      <c r="V938" s="83"/>
      <c r="W938" s="83"/>
      <c r="X938" s="83"/>
      <c r="Y938" s="83"/>
      <c r="Z938" s="83"/>
      <c r="AA938" s="83"/>
      <c r="AB938" s="83"/>
      <c r="AC938" s="83"/>
      <c r="AD938" s="83"/>
      <c r="AE938" s="44"/>
    </row>
    <row r="939" spans="5:31" ht="15.75" customHeight="1">
      <c r="E939" s="83"/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  <c r="R939" s="83"/>
      <c r="S939" s="83"/>
      <c r="T939" s="83"/>
      <c r="U939" s="83"/>
      <c r="V939" s="83"/>
      <c r="W939" s="83"/>
      <c r="X939" s="83"/>
      <c r="Y939" s="83"/>
      <c r="Z939" s="83"/>
      <c r="AA939" s="83"/>
      <c r="AB939" s="83"/>
      <c r="AC939" s="83"/>
      <c r="AD939" s="83"/>
      <c r="AE939" s="44"/>
    </row>
    <row r="940" spans="5:31" ht="15.75" customHeight="1">
      <c r="E940" s="83"/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  <c r="R940" s="83"/>
      <c r="S940" s="83"/>
      <c r="T940" s="83"/>
      <c r="U940" s="83"/>
      <c r="V940" s="83"/>
      <c r="W940" s="83"/>
      <c r="X940" s="83"/>
      <c r="Y940" s="83"/>
      <c r="Z940" s="83"/>
      <c r="AA940" s="83"/>
      <c r="AB940" s="83"/>
      <c r="AC940" s="83"/>
      <c r="AD940" s="83"/>
      <c r="AE940" s="44"/>
    </row>
    <row r="941" spans="5:31" ht="15.75" customHeight="1">
      <c r="E941" s="83"/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  <c r="R941" s="83"/>
      <c r="S941" s="83"/>
      <c r="T941" s="83"/>
      <c r="U941" s="83"/>
      <c r="V941" s="83"/>
      <c r="W941" s="83"/>
      <c r="X941" s="83"/>
      <c r="Y941" s="83"/>
      <c r="Z941" s="83"/>
      <c r="AA941" s="83"/>
      <c r="AB941" s="83"/>
      <c r="AC941" s="83"/>
      <c r="AD941" s="83"/>
      <c r="AE941" s="44"/>
    </row>
    <row r="942" spans="5:31" ht="15.75" customHeight="1">
      <c r="E942" s="83"/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  <c r="R942" s="83"/>
      <c r="S942" s="83"/>
      <c r="T942" s="83"/>
      <c r="U942" s="83"/>
      <c r="V942" s="83"/>
      <c r="W942" s="83"/>
      <c r="X942" s="83"/>
      <c r="Y942" s="83"/>
      <c r="Z942" s="83"/>
      <c r="AA942" s="83"/>
      <c r="AB942" s="83"/>
      <c r="AC942" s="83"/>
      <c r="AD942" s="83"/>
      <c r="AE942" s="44"/>
    </row>
    <row r="943" spans="5:31" ht="15.75" customHeight="1">
      <c r="E943" s="83"/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  <c r="R943" s="83"/>
      <c r="S943" s="83"/>
      <c r="T943" s="83"/>
      <c r="U943" s="83"/>
      <c r="V943" s="83"/>
      <c r="W943" s="83"/>
      <c r="X943" s="83"/>
      <c r="Y943" s="83"/>
      <c r="Z943" s="83"/>
      <c r="AA943" s="83"/>
      <c r="AB943" s="83"/>
      <c r="AC943" s="83"/>
      <c r="AD943" s="83"/>
      <c r="AE943" s="44"/>
    </row>
    <row r="944" spans="5:31" ht="15.75" customHeight="1">
      <c r="E944" s="83"/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  <c r="R944" s="83"/>
      <c r="S944" s="83"/>
      <c r="T944" s="83"/>
      <c r="U944" s="83"/>
      <c r="V944" s="83"/>
      <c r="W944" s="83"/>
      <c r="X944" s="83"/>
      <c r="Y944" s="83"/>
      <c r="Z944" s="83"/>
      <c r="AA944" s="83"/>
      <c r="AB944" s="83"/>
      <c r="AC944" s="83"/>
      <c r="AD944" s="83"/>
      <c r="AE944" s="44"/>
    </row>
    <row r="945" spans="5:31" ht="15.75" customHeight="1">
      <c r="E945" s="83"/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  <c r="R945" s="83"/>
      <c r="S945" s="83"/>
      <c r="T945" s="83"/>
      <c r="U945" s="83"/>
      <c r="V945" s="83"/>
      <c r="W945" s="83"/>
      <c r="X945" s="83"/>
      <c r="Y945" s="83"/>
      <c r="Z945" s="83"/>
      <c r="AA945" s="83"/>
      <c r="AB945" s="83"/>
      <c r="AC945" s="83"/>
      <c r="AD945" s="83"/>
      <c r="AE945" s="44"/>
    </row>
    <row r="946" spans="5:31" ht="15.75" customHeight="1">
      <c r="E946" s="83"/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  <c r="R946" s="83"/>
      <c r="S946" s="83"/>
      <c r="T946" s="83"/>
      <c r="U946" s="83"/>
      <c r="V946" s="83"/>
      <c r="W946" s="83"/>
      <c r="X946" s="83"/>
      <c r="Y946" s="83"/>
      <c r="Z946" s="83"/>
      <c r="AA946" s="83"/>
      <c r="AB946" s="83"/>
      <c r="AC946" s="83"/>
      <c r="AD946" s="83"/>
      <c r="AE946" s="44"/>
    </row>
    <row r="947" spans="5:31" ht="15.75" customHeight="1">
      <c r="E947" s="83"/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  <c r="R947" s="83"/>
      <c r="S947" s="83"/>
      <c r="T947" s="83"/>
      <c r="U947" s="83"/>
      <c r="V947" s="83"/>
      <c r="W947" s="83"/>
      <c r="X947" s="83"/>
      <c r="Y947" s="83"/>
      <c r="Z947" s="83"/>
      <c r="AA947" s="83"/>
      <c r="AB947" s="83"/>
      <c r="AC947" s="83"/>
      <c r="AD947" s="83"/>
      <c r="AE947" s="44"/>
    </row>
    <row r="948" spans="5:31" ht="15.75" customHeight="1">
      <c r="E948" s="83"/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  <c r="R948" s="83"/>
      <c r="S948" s="83"/>
      <c r="T948" s="83"/>
      <c r="U948" s="83"/>
      <c r="V948" s="83"/>
      <c r="W948" s="83"/>
      <c r="X948" s="83"/>
      <c r="Y948" s="83"/>
      <c r="Z948" s="83"/>
      <c r="AA948" s="83"/>
      <c r="AB948" s="83"/>
      <c r="AC948" s="83"/>
      <c r="AD948" s="83"/>
      <c r="AE948" s="44"/>
    </row>
    <row r="949" spans="5:31" ht="15.75" customHeight="1">
      <c r="E949" s="83"/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  <c r="R949" s="83"/>
      <c r="S949" s="83"/>
      <c r="T949" s="83"/>
      <c r="U949" s="83"/>
      <c r="V949" s="83"/>
      <c r="W949" s="83"/>
      <c r="X949" s="83"/>
      <c r="Y949" s="83"/>
      <c r="Z949" s="83"/>
      <c r="AA949" s="83"/>
      <c r="AB949" s="83"/>
      <c r="AC949" s="83"/>
      <c r="AD949" s="83"/>
      <c r="AE949" s="44"/>
    </row>
    <row r="950" spans="5:31" ht="15.75" customHeight="1">
      <c r="E950" s="83"/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  <c r="R950" s="83"/>
      <c r="S950" s="83"/>
      <c r="T950" s="83"/>
      <c r="U950" s="83"/>
      <c r="V950" s="83"/>
      <c r="W950" s="83"/>
      <c r="X950" s="83"/>
      <c r="Y950" s="83"/>
      <c r="Z950" s="83"/>
      <c r="AA950" s="83"/>
      <c r="AB950" s="83"/>
      <c r="AC950" s="83"/>
      <c r="AD950" s="83"/>
      <c r="AE950" s="44"/>
    </row>
    <row r="951" spans="5:31" ht="15.75" customHeight="1">
      <c r="E951" s="83"/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  <c r="R951" s="83"/>
      <c r="S951" s="83"/>
      <c r="T951" s="83"/>
      <c r="U951" s="83"/>
      <c r="V951" s="83"/>
      <c r="W951" s="83"/>
      <c r="X951" s="83"/>
      <c r="Y951" s="83"/>
      <c r="Z951" s="83"/>
      <c r="AA951" s="83"/>
      <c r="AB951" s="83"/>
      <c r="AC951" s="83"/>
      <c r="AD951" s="83"/>
      <c r="AE951" s="44"/>
    </row>
    <row r="952" spans="5:31" ht="15.75" customHeight="1">
      <c r="E952" s="83"/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  <c r="R952" s="83"/>
      <c r="S952" s="83"/>
      <c r="T952" s="83"/>
      <c r="U952" s="83"/>
      <c r="V952" s="83"/>
      <c r="W952" s="83"/>
      <c r="X952" s="83"/>
      <c r="Y952" s="83"/>
      <c r="Z952" s="83"/>
      <c r="AA952" s="83"/>
      <c r="AB952" s="83"/>
      <c r="AC952" s="83"/>
      <c r="AD952" s="83"/>
      <c r="AE952" s="44"/>
    </row>
    <row r="953" spans="5:31" ht="15.75" customHeight="1">
      <c r="E953" s="83"/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  <c r="R953" s="83"/>
      <c r="S953" s="83"/>
      <c r="T953" s="83"/>
      <c r="U953" s="83"/>
      <c r="V953" s="83"/>
      <c r="W953" s="83"/>
      <c r="X953" s="83"/>
      <c r="Y953" s="83"/>
      <c r="Z953" s="83"/>
      <c r="AA953" s="83"/>
      <c r="AB953" s="83"/>
      <c r="AC953" s="83"/>
      <c r="AD953" s="83"/>
      <c r="AE953" s="44"/>
    </row>
    <row r="954" spans="5:31" ht="15.75" customHeight="1">
      <c r="E954" s="83"/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  <c r="R954" s="83"/>
      <c r="S954" s="83"/>
      <c r="T954" s="83"/>
      <c r="U954" s="83"/>
      <c r="V954" s="83"/>
      <c r="W954" s="83"/>
      <c r="X954" s="83"/>
      <c r="Y954" s="83"/>
      <c r="Z954" s="83"/>
      <c r="AA954" s="83"/>
      <c r="AB954" s="83"/>
      <c r="AC954" s="83"/>
      <c r="AD954" s="83"/>
      <c r="AE954" s="44"/>
    </row>
    <row r="955" spans="5:31" ht="15.75" customHeight="1">
      <c r="E955" s="83"/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  <c r="R955" s="83"/>
      <c r="S955" s="83"/>
      <c r="T955" s="83"/>
      <c r="U955" s="83"/>
      <c r="V955" s="83"/>
      <c r="W955" s="83"/>
      <c r="X955" s="83"/>
      <c r="Y955" s="83"/>
      <c r="Z955" s="83"/>
      <c r="AA955" s="83"/>
      <c r="AB955" s="83"/>
      <c r="AC955" s="83"/>
      <c r="AD955" s="83"/>
      <c r="AE955" s="44"/>
    </row>
    <row r="956" spans="5:31" ht="15.75" customHeight="1">
      <c r="E956" s="83"/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  <c r="R956" s="83"/>
      <c r="S956" s="83"/>
      <c r="T956" s="83"/>
      <c r="U956" s="83"/>
      <c r="V956" s="83"/>
      <c r="W956" s="83"/>
      <c r="X956" s="83"/>
      <c r="Y956" s="83"/>
      <c r="Z956" s="83"/>
      <c r="AA956" s="83"/>
      <c r="AB956" s="83"/>
      <c r="AC956" s="83"/>
      <c r="AD956" s="83"/>
      <c r="AE956" s="44"/>
    </row>
    <row r="957" spans="5:31" ht="15.75" customHeight="1">
      <c r="E957" s="83"/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  <c r="R957" s="83"/>
      <c r="S957" s="83"/>
      <c r="T957" s="83"/>
      <c r="U957" s="83"/>
      <c r="V957" s="83"/>
      <c r="W957" s="83"/>
      <c r="X957" s="83"/>
      <c r="Y957" s="83"/>
      <c r="Z957" s="83"/>
      <c r="AA957" s="83"/>
      <c r="AB957" s="83"/>
      <c r="AC957" s="83"/>
      <c r="AD957" s="83"/>
      <c r="AE957" s="44"/>
    </row>
    <row r="958" spans="5:31" ht="15.75" customHeight="1">
      <c r="E958" s="83"/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  <c r="R958" s="83"/>
      <c r="S958" s="83"/>
      <c r="T958" s="83"/>
      <c r="U958" s="83"/>
      <c r="V958" s="83"/>
      <c r="W958" s="83"/>
      <c r="X958" s="83"/>
      <c r="Y958" s="83"/>
      <c r="Z958" s="83"/>
      <c r="AA958" s="83"/>
      <c r="AB958" s="83"/>
      <c r="AC958" s="83"/>
      <c r="AD958" s="83"/>
      <c r="AE958" s="44"/>
    </row>
    <row r="959" spans="5:31" ht="15.75" customHeight="1">
      <c r="E959" s="83"/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  <c r="R959" s="83"/>
      <c r="S959" s="83"/>
      <c r="T959" s="83"/>
      <c r="U959" s="83"/>
      <c r="V959" s="83"/>
      <c r="W959" s="83"/>
      <c r="X959" s="83"/>
      <c r="Y959" s="83"/>
      <c r="Z959" s="83"/>
      <c r="AA959" s="83"/>
      <c r="AB959" s="83"/>
      <c r="AC959" s="83"/>
      <c r="AD959" s="83"/>
      <c r="AE959" s="44"/>
    </row>
    <row r="960" spans="5:31" ht="15.75" customHeight="1">
      <c r="E960" s="83"/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  <c r="R960" s="83"/>
      <c r="S960" s="83"/>
      <c r="T960" s="83"/>
      <c r="U960" s="83"/>
      <c r="V960" s="83"/>
      <c r="W960" s="83"/>
      <c r="X960" s="83"/>
      <c r="Y960" s="83"/>
      <c r="Z960" s="83"/>
      <c r="AA960" s="83"/>
      <c r="AB960" s="83"/>
      <c r="AC960" s="83"/>
      <c r="AD960" s="83"/>
      <c r="AE960" s="44"/>
    </row>
    <row r="961" spans="5:31" ht="15.75" customHeight="1">
      <c r="E961" s="83"/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  <c r="R961" s="83"/>
      <c r="S961" s="83"/>
      <c r="T961" s="83"/>
      <c r="U961" s="83"/>
      <c r="V961" s="83"/>
      <c r="W961" s="83"/>
      <c r="X961" s="83"/>
      <c r="Y961" s="83"/>
      <c r="Z961" s="83"/>
      <c r="AA961" s="83"/>
      <c r="AB961" s="83"/>
      <c r="AC961" s="83"/>
      <c r="AD961" s="83"/>
      <c r="AE961" s="44"/>
    </row>
    <row r="962" spans="5:31" ht="15.75" customHeight="1">
      <c r="E962" s="83"/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  <c r="R962" s="83"/>
      <c r="S962" s="83"/>
      <c r="T962" s="83"/>
      <c r="U962" s="83"/>
      <c r="V962" s="83"/>
      <c r="W962" s="83"/>
      <c r="X962" s="83"/>
      <c r="Y962" s="83"/>
      <c r="Z962" s="83"/>
      <c r="AA962" s="83"/>
      <c r="AB962" s="83"/>
      <c r="AC962" s="83"/>
      <c r="AD962" s="83"/>
      <c r="AE962" s="44"/>
    </row>
    <row r="963" spans="5:31" ht="15.75" customHeight="1">
      <c r="E963" s="83"/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  <c r="R963" s="83"/>
      <c r="S963" s="83"/>
      <c r="T963" s="83"/>
      <c r="U963" s="83"/>
      <c r="V963" s="83"/>
      <c r="W963" s="83"/>
      <c r="X963" s="83"/>
      <c r="Y963" s="83"/>
      <c r="Z963" s="83"/>
      <c r="AA963" s="83"/>
      <c r="AB963" s="83"/>
      <c r="AC963" s="83"/>
      <c r="AD963" s="83"/>
      <c r="AE963" s="44"/>
    </row>
    <row r="964" spans="5:31" ht="15.75" customHeight="1">
      <c r="E964" s="83"/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  <c r="R964" s="83"/>
      <c r="S964" s="83"/>
      <c r="T964" s="83"/>
      <c r="U964" s="83"/>
      <c r="V964" s="83"/>
      <c r="W964" s="83"/>
      <c r="X964" s="83"/>
      <c r="Y964" s="83"/>
      <c r="Z964" s="83"/>
      <c r="AA964" s="83"/>
      <c r="AB964" s="83"/>
      <c r="AC964" s="83"/>
      <c r="AD964" s="83"/>
      <c r="AE964" s="44"/>
    </row>
    <row r="965" spans="5:31" ht="15.75" customHeight="1">
      <c r="E965" s="83"/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  <c r="R965" s="83"/>
      <c r="S965" s="83"/>
      <c r="T965" s="83"/>
      <c r="U965" s="83"/>
      <c r="V965" s="83"/>
      <c r="W965" s="83"/>
      <c r="X965" s="83"/>
      <c r="Y965" s="83"/>
      <c r="Z965" s="83"/>
      <c r="AA965" s="83"/>
      <c r="AB965" s="83"/>
      <c r="AC965" s="83"/>
      <c r="AD965" s="83"/>
      <c r="AE965" s="44"/>
    </row>
    <row r="966" spans="5:31" ht="15.75" customHeight="1">
      <c r="E966" s="83"/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  <c r="R966" s="83"/>
      <c r="S966" s="83"/>
      <c r="T966" s="83"/>
      <c r="U966" s="83"/>
      <c r="V966" s="83"/>
      <c r="W966" s="83"/>
      <c r="X966" s="83"/>
      <c r="Y966" s="83"/>
      <c r="Z966" s="83"/>
      <c r="AA966" s="83"/>
      <c r="AB966" s="83"/>
      <c r="AC966" s="83"/>
      <c r="AD966" s="83"/>
      <c r="AE966" s="44"/>
    </row>
    <row r="967" spans="5:31" ht="15.75" customHeight="1">
      <c r="E967" s="83"/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  <c r="R967" s="83"/>
      <c r="S967" s="83"/>
      <c r="T967" s="83"/>
      <c r="U967" s="83"/>
      <c r="V967" s="83"/>
      <c r="W967" s="83"/>
      <c r="X967" s="83"/>
      <c r="Y967" s="83"/>
      <c r="Z967" s="83"/>
      <c r="AA967" s="83"/>
      <c r="AB967" s="83"/>
      <c r="AC967" s="83"/>
      <c r="AD967" s="83"/>
      <c r="AE967" s="44"/>
    </row>
    <row r="968" spans="5:31" ht="15.75" customHeight="1">
      <c r="E968" s="83"/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  <c r="R968" s="83"/>
      <c r="S968" s="83"/>
      <c r="T968" s="83"/>
      <c r="U968" s="83"/>
      <c r="V968" s="83"/>
      <c r="W968" s="83"/>
      <c r="X968" s="83"/>
      <c r="Y968" s="83"/>
      <c r="Z968" s="83"/>
      <c r="AA968" s="83"/>
      <c r="AB968" s="83"/>
      <c r="AC968" s="83"/>
      <c r="AD968" s="83"/>
      <c r="AE968" s="44"/>
    </row>
    <row r="969" spans="5:31" ht="15.75" customHeight="1">
      <c r="E969" s="83"/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  <c r="R969" s="83"/>
      <c r="S969" s="83"/>
      <c r="T969" s="83"/>
      <c r="U969" s="83"/>
      <c r="V969" s="83"/>
      <c r="W969" s="83"/>
      <c r="X969" s="83"/>
      <c r="Y969" s="83"/>
      <c r="Z969" s="83"/>
      <c r="AA969" s="83"/>
      <c r="AB969" s="83"/>
      <c r="AC969" s="83"/>
      <c r="AD969" s="83"/>
      <c r="AE969" s="44"/>
    </row>
    <row r="970" spans="5:31" ht="15.75" customHeight="1">
      <c r="E970" s="83"/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  <c r="R970" s="83"/>
      <c r="S970" s="83"/>
      <c r="T970" s="83"/>
      <c r="U970" s="83"/>
      <c r="V970" s="83"/>
      <c r="W970" s="83"/>
      <c r="X970" s="83"/>
      <c r="Y970" s="83"/>
      <c r="Z970" s="83"/>
      <c r="AA970" s="83"/>
      <c r="AB970" s="83"/>
      <c r="AC970" s="83"/>
      <c r="AD970" s="83"/>
      <c r="AE970" s="44"/>
    </row>
    <row r="971" spans="5:31" ht="15.75" customHeight="1">
      <c r="E971" s="83"/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  <c r="R971" s="83"/>
      <c r="S971" s="83"/>
      <c r="T971" s="83"/>
      <c r="U971" s="83"/>
      <c r="V971" s="83"/>
      <c r="W971" s="83"/>
      <c r="X971" s="83"/>
      <c r="Y971" s="83"/>
      <c r="Z971" s="83"/>
      <c r="AA971" s="83"/>
      <c r="AB971" s="83"/>
      <c r="AC971" s="83"/>
      <c r="AD971" s="83"/>
      <c r="AE971" s="44"/>
    </row>
    <row r="972" spans="5:31" ht="15.75" customHeight="1">
      <c r="E972" s="83"/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  <c r="R972" s="83"/>
      <c r="S972" s="83"/>
      <c r="T972" s="83"/>
      <c r="U972" s="83"/>
      <c r="V972" s="83"/>
      <c r="W972" s="83"/>
      <c r="X972" s="83"/>
      <c r="Y972" s="83"/>
      <c r="Z972" s="83"/>
      <c r="AA972" s="83"/>
      <c r="AB972" s="83"/>
      <c r="AC972" s="83"/>
      <c r="AD972" s="83"/>
      <c r="AE972" s="44"/>
    </row>
    <row r="973" spans="5:31" ht="15.75" customHeight="1">
      <c r="E973" s="83"/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  <c r="R973" s="83"/>
      <c r="S973" s="83"/>
      <c r="T973" s="83"/>
      <c r="U973" s="83"/>
      <c r="V973" s="83"/>
      <c r="W973" s="83"/>
      <c r="X973" s="83"/>
      <c r="Y973" s="83"/>
      <c r="Z973" s="83"/>
      <c r="AA973" s="83"/>
      <c r="AB973" s="83"/>
      <c r="AC973" s="83"/>
      <c r="AD973" s="83"/>
      <c r="AE973" s="44"/>
    </row>
    <row r="974" spans="5:31" ht="15.75" customHeight="1">
      <c r="E974" s="83"/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  <c r="R974" s="83"/>
      <c r="S974" s="83"/>
      <c r="T974" s="83"/>
      <c r="U974" s="83"/>
      <c r="V974" s="83"/>
      <c r="W974" s="83"/>
      <c r="X974" s="83"/>
      <c r="Y974" s="83"/>
      <c r="Z974" s="83"/>
      <c r="AA974" s="83"/>
      <c r="AB974" s="83"/>
      <c r="AC974" s="83"/>
      <c r="AD974" s="83"/>
      <c r="AE974" s="44"/>
    </row>
    <row r="975" spans="5:31" ht="15.75" customHeight="1">
      <c r="E975" s="83"/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  <c r="R975" s="83"/>
      <c r="S975" s="83"/>
      <c r="T975" s="83"/>
      <c r="U975" s="83"/>
      <c r="V975" s="83"/>
      <c r="W975" s="83"/>
      <c r="X975" s="83"/>
      <c r="Y975" s="83"/>
      <c r="Z975" s="83"/>
      <c r="AA975" s="83"/>
      <c r="AB975" s="83"/>
      <c r="AC975" s="83"/>
      <c r="AD975" s="83"/>
      <c r="AE975" s="44"/>
    </row>
    <row r="976" spans="5:31" ht="15.75" customHeight="1">
      <c r="E976" s="83"/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  <c r="R976" s="83"/>
      <c r="S976" s="83"/>
      <c r="T976" s="83"/>
      <c r="U976" s="83"/>
      <c r="V976" s="83"/>
      <c r="W976" s="83"/>
      <c r="X976" s="83"/>
      <c r="Y976" s="83"/>
      <c r="Z976" s="83"/>
      <c r="AA976" s="83"/>
      <c r="AB976" s="83"/>
      <c r="AC976" s="83"/>
      <c r="AD976" s="83"/>
      <c r="AE976" s="44"/>
    </row>
    <row r="977" spans="5:31" ht="15.75" customHeight="1">
      <c r="E977" s="83"/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  <c r="R977" s="83"/>
      <c r="S977" s="83"/>
      <c r="T977" s="83"/>
      <c r="U977" s="83"/>
      <c r="V977" s="83"/>
      <c r="W977" s="83"/>
      <c r="X977" s="83"/>
      <c r="Y977" s="83"/>
      <c r="Z977" s="83"/>
      <c r="AA977" s="83"/>
      <c r="AB977" s="83"/>
      <c r="AC977" s="83"/>
      <c r="AD977" s="83"/>
      <c r="AE977" s="44"/>
    </row>
    <row r="978" spans="5:31" ht="15.75" customHeight="1">
      <c r="E978" s="83"/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  <c r="R978" s="83"/>
      <c r="S978" s="83"/>
      <c r="T978" s="83"/>
      <c r="U978" s="83"/>
      <c r="V978" s="83"/>
      <c r="W978" s="83"/>
      <c r="X978" s="83"/>
      <c r="Y978" s="83"/>
      <c r="Z978" s="83"/>
      <c r="AA978" s="83"/>
      <c r="AB978" s="83"/>
      <c r="AC978" s="83"/>
      <c r="AD978" s="83"/>
      <c r="AE978" s="44"/>
    </row>
    <row r="979" spans="5:31" ht="15.75" customHeight="1">
      <c r="E979" s="83"/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  <c r="R979" s="83"/>
      <c r="S979" s="83"/>
      <c r="T979" s="83"/>
      <c r="U979" s="83"/>
      <c r="V979" s="83"/>
      <c r="W979" s="83"/>
      <c r="X979" s="83"/>
      <c r="Y979" s="83"/>
      <c r="Z979" s="83"/>
      <c r="AA979" s="83"/>
      <c r="AB979" s="83"/>
      <c r="AC979" s="83"/>
      <c r="AD979" s="83"/>
      <c r="AE979" s="44"/>
    </row>
    <row r="980" spans="5:31" ht="15.75" customHeight="1">
      <c r="E980" s="83"/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  <c r="R980" s="83"/>
      <c r="S980" s="83"/>
      <c r="T980" s="83"/>
      <c r="U980" s="83"/>
      <c r="V980" s="83"/>
      <c r="W980" s="83"/>
      <c r="X980" s="83"/>
      <c r="Y980" s="83"/>
      <c r="Z980" s="83"/>
      <c r="AA980" s="83"/>
      <c r="AB980" s="83"/>
      <c r="AC980" s="83"/>
      <c r="AD980" s="83"/>
      <c r="AE980" s="44"/>
    </row>
    <row r="981" spans="5:31" ht="15.75" customHeight="1">
      <c r="E981" s="83"/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  <c r="R981" s="83"/>
      <c r="S981" s="83"/>
      <c r="T981" s="83"/>
      <c r="U981" s="83"/>
      <c r="V981" s="83"/>
      <c r="W981" s="83"/>
      <c r="X981" s="83"/>
      <c r="Y981" s="83"/>
      <c r="Z981" s="83"/>
      <c r="AA981" s="83"/>
      <c r="AB981" s="83"/>
      <c r="AC981" s="83"/>
      <c r="AD981" s="83"/>
      <c r="AE981" s="44"/>
    </row>
    <row r="982" spans="5:31" ht="15.75" customHeight="1">
      <c r="E982" s="83"/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  <c r="R982" s="83"/>
      <c r="S982" s="83"/>
      <c r="T982" s="83"/>
      <c r="U982" s="83"/>
      <c r="V982" s="83"/>
      <c r="W982" s="83"/>
      <c r="X982" s="83"/>
      <c r="Y982" s="83"/>
      <c r="Z982" s="83"/>
      <c r="AA982" s="83"/>
      <c r="AB982" s="83"/>
      <c r="AC982" s="83"/>
      <c r="AD982" s="83"/>
      <c r="AE982" s="44"/>
    </row>
    <row r="983" spans="5:31" ht="15.75" customHeight="1">
      <c r="E983" s="83"/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  <c r="R983" s="83"/>
      <c r="S983" s="83"/>
      <c r="T983" s="83"/>
      <c r="U983" s="83"/>
      <c r="V983" s="83"/>
      <c r="W983" s="83"/>
      <c r="X983" s="83"/>
      <c r="Y983" s="83"/>
      <c r="Z983" s="83"/>
      <c r="AA983" s="83"/>
      <c r="AB983" s="83"/>
      <c r="AC983" s="83"/>
      <c r="AD983" s="83"/>
      <c r="AE983" s="44"/>
    </row>
    <row r="984" spans="5:31" ht="15.75" customHeight="1">
      <c r="E984" s="83"/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  <c r="R984" s="83"/>
      <c r="S984" s="83"/>
      <c r="T984" s="83"/>
      <c r="U984" s="83"/>
      <c r="V984" s="83"/>
      <c r="W984" s="83"/>
      <c r="X984" s="83"/>
      <c r="Y984" s="83"/>
      <c r="Z984" s="83"/>
      <c r="AA984" s="83"/>
      <c r="AB984" s="83"/>
      <c r="AC984" s="83"/>
      <c r="AD984" s="83"/>
      <c r="AE984" s="44"/>
    </row>
    <row r="985" spans="5:31" ht="15.75" customHeight="1">
      <c r="E985" s="83"/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  <c r="R985" s="83"/>
      <c r="S985" s="83"/>
      <c r="T985" s="83"/>
      <c r="U985" s="83"/>
      <c r="V985" s="83"/>
      <c r="W985" s="83"/>
      <c r="X985" s="83"/>
      <c r="Y985" s="83"/>
      <c r="Z985" s="83"/>
      <c r="AA985" s="83"/>
      <c r="AB985" s="83"/>
      <c r="AC985" s="83"/>
      <c r="AD985" s="83"/>
      <c r="AE985" s="44"/>
    </row>
    <row r="986" spans="5:31" ht="15.75" customHeight="1">
      <c r="E986" s="83"/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  <c r="R986" s="83"/>
      <c r="S986" s="83"/>
      <c r="T986" s="83"/>
      <c r="U986" s="83"/>
      <c r="V986" s="83"/>
      <c r="W986" s="83"/>
      <c r="X986" s="83"/>
      <c r="Y986" s="83"/>
      <c r="Z986" s="83"/>
      <c r="AA986" s="83"/>
      <c r="AB986" s="83"/>
      <c r="AC986" s="83"/>
      <c r="AD986" s="83"/>
      <c r="AE986" s="44"/>
    </row>
    <row r="987" spans="5:31" ht="15.75" customHeight="1">
      <c r="E987" s="83"/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  <c r="R987" s="83"/>
      <c r="S987" s="83"/>
      <c r="T987" s="83"/>
      <c r="U987" s="83"/>
      <c r="V987" s="83"/>
      <c r="W987" s="83"/>
      <c r="X987" s="83"/>
      <c r="Y987" s="83"/>
      <c r="Z987" s="83"/>
      <c r="AA987" s="83"/>
      <c r="AB987" s="83"/>
      <c r="AC987" s="83"/>
      <c r="AD987" s="83"/>
      <c r="AE987" s="44"/>
    </row>
    <row r="988" spans="5:31" ht="15.75" customHeight="1">
      <c r="E988" s="83"/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  <c r="R988" s="83"/>
      <c r="S988" s="83"/>
      <c r="T988" s="83"/>
      <c r="U988" s="83"/>
      <c r="V988" s="83"/>
      <c r="W988" s="83"/>
      <c r="X988" s="83"/>
      <c r="Y988" s="83"/>
      <c r="Z988" s="83"/>
      <c r="AA988" s="83"/>
      <c r="AB988" s="83"/>
      <c r="AC988" s="83"/>
      <c r="AD988" s="83"/>
      <c r="AE988" s="44"/>
    </row>
    <row r="989" spans="5:31" ht="15.75" customHeight="1">
      <c r="E989" s="83"/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  <c r="R989" s="83"/>
      <c r="S989" s="83"/>
      <c r="T989" s="83"/>
      <c r="U989" s="83"/>
      <c r="V989" s="83"/>
      <c r="W989" s="83"/>
      <c r="X989" s="83"/>
      <c r="Y989" s="83"/>
      <c r="Z989" s="83"/>
      <c r="AA989" s="83"/>
      <c r="AB989" s="83"/>
      <c r="AC989" s="83"/>
      <c r="AD989" s="83"/>
      <c r="AE989" s="44"/>
    </row>
    <row r="990" spans="5:31" ht="15.75" customHeight="1">
      <c r="E990" s="83"/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  <c r="R990" s="83"/>
      <c r="S990" s="83"/>
      <c r="T990" s="83"/>
      <c r="U990" s="83"/>
      <c r="V990" s="83"/>
      <c r="W990" s="83"/>
      <c r="X990" s="83"/>
      <c r="Y990" s="83"/>
      <c r="Z990" s="83"/>
      <c r="AA990" s="83"/>
      <c r="AB990" s="83"/>
      <c r="AC990" s="83"/>
      <c r="AD990" s="83"/>
      <c r="AE990" s="44"/>
    </row>
    <row r="991" spans="5:31" ht="15.75" customHeight="1">
      <c r="E991" s="83"/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  <c r="R991" s="83"/>
      <c r="S991" s="83"/>
      <c r="T991" s="83"/>
      <c r="U991" s="83"/>
      <c r="V991" s="83"/>
      <c r="W991" s="83"/>
      <c r="X991" s="83"/>
      <c r="Y991" s="83"/>
      <c r="Z991" s="83"/>
      <c r="AA991" s="83"/>
      <c r="AB991" s="83"/>
      <c r="AC991" s="83"/>
      <c r="AD991" s="83"/>
      <c r="AE991" s="44"/>
    </row>
    <row r="992" spans="5:31" ht="15.75" customHeight="1">
      <c r="E992" s="83"/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  <c r="R992" s="83"/>
      <c r="S992" s="83"/>
      <c r="T992" s="83"/>
      <c r="U992" s="83"/>
      <c r="V992" s="83"/>
      <c r="W992" s="83"/>
      <c r="X992" s="83"/>
      <c r="Y992" s="83"/>
      <c r="Z992" s="83"/>
      <c r="AA992" s="83"/>
      <c r="AB992" s="83"/>
      <c r="AC992" s="83"/>
      <c r="AD992" s="83"/>
      <c r="AE992" s="44"/>
    </row>
    <row r="993" spans="5:31" ht="15.75" customHeight="1">
      <c r="E993" s="83"/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  <c r="R993" s="83"/>
      <c r="S993" s="83"/>
      <c r="T993" s="83"/>
      <c r="U993" s="83"/>
      <c r="V993" s="83"/>
      <c r="W993" s="83"/>
      <c r="X993" s="83"/>
      <c r="Y993" s="83"/>
      <c r="Z993" s="83"/>
      <c r="AA993" s="83"/>
      <c r="AB993" s="83"/>
      <c r="AC993" s="83"/>
      <c r="AD993" s="83"/>
      <c r="AE993" s="44"/>
    </row>
    <row r="994" spans="5:31" ht="15.75" customHeight="1">
      <c r="E994" s="83"/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  <c r="R994" s="83"/>
      <c r="S994" s="83"/>
      <c r="T994" s="83"/>
      <c r="U994" s="83"/>
      <c r="V994" s="83"/>
      <c r="W994" s="83"/>
      <c r="X994" s="83"/>
      <c r="Y994" s="83"/>
      <c r="Z994" s="83"/>
      <c r="AA994" s="83"/>
      <c r="AB994" s="83"/>
      <c r="AC994" s="83"/>
      <c r="AD994" s="83"/>
      <c r="AE994" s="44"/>
    </row>
    <row r="995" spans="5:31" ht="15.75" customHeight="1">
      <c r="E995" s="83"/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  <c r="R995" s="83"/>
      <c r="S995" s="83"/>
      <c r="T995" s="83"/>
      <c r="U995" s="83"/>
      <c r="V995" s="83"/>
      <c r="W995" s="83"/>
      <c r="X995" s="83"/>
      <c r="Y995" s="83"/>
      <c r="Z995" s="83"/>
      <c r="AA995" s="83"/>
      <c r="AB995" s="83"/>
      <c r="AC995" s="83"/>
      <c r="AD995" s="83"/>
      <c r="AE995" s="44"/>
    </row>
    <row r="996" spans="5:31" ht="15.75" customHeight="1">
      <c r="E996" s="83"/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  <c r="R996" s="83"/>
      <c r="S996" s="83"/>
      <c r="T996" s="83"/>
      <c r="U996" s="83"/>
      <c r="V996" s="83"/>
      <c r="W996" s="83"/>
      <c r="X996" s="83"/>
      <c r="Y996" s="83"/>
      <c r="Z996" s="83"/>
      <c r="AA996" s="83"/>
      <c r="AB996" s="83"/>
      <c r="AC996" s="83"/>
      <c r="AD996" s="83"/>
      <c r="AE996" s="44"/>
    </row>
    <row r="997" spans="5:31" ht="15.75" customHeight="1">
      <c r="E997" s="83"/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  <c r="R997" s="83"/>
      <c r="S997" s="83"/>
      <c r="T997" s="83"/>
      <c r="U997" s="83"/>
      <c r="V997" s="83"/>
      <c r="W997" s="83"/>
      <c r="X997" s="83"/>
      <c r="Y997" s="83"/>
      <c r="Z997" s="83"/>
      <c r="AA997" s="83"/>
      <c r="AB997" s="83"/>
      <c r="AC997" s="83"/>
      <c r="AD997" s="83"/>
      <c r="AE997" s="44"/>
    </row>
    <row r="998" spans="5:31" ht="15.75" customHeight="1">
      <c r="E998" s="83"/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  <c r="R998" s="83"/>
      <c r="S998" s="83"/>
      <c r="T998" s="83"/>
      <c r="U998" s="83"/>
      <c r="V998" s="83"/>
      <c r="W998" s="83"/>
      <c r="X998" s="83"/>
      <c r="Y998" s="83"/>
      <c r="Z998" s="83"/>
      <c r="AA998" s="83"/>
      <c r="AB998" s="83"/>
      <c r="AC998" s="83"/>
      <c r="AD998" s="83"/>
      <c r="AE998" s="44"/>
    </row>
    <row r="999" spans="5:31" ht="15.75" customHeight="1">
      <c r="E999" s="83"/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  <c r="R999" s="83"/>
      <c r="S999" s="83"/>
      <c r="T999" s="83"/>
      <c r="U999" s="83"/>
      <c r="V999" s="83"/>
      <c r="W999" s="83"/>
      <c r="X999" s="83"/>
      <c r="Y999" s="83"/>
      <c r="Z999" s="83"/>
      <c r="AA999" s="83"/>
      <c r="AB999" s="83"/>
      <c r="AC999" s="83"/>
      <c r="AD999" s="83"/>
      <c r="AE999" s="44"/>
    </row>
    <row r="1000" spans="5:31" ht="15.75" customHeight="1">
      <c r="E1000" s="83"/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  <c r="R1000" s="83"/>
      <c r="S1000" s="83"/>
      <c r="T1000" s="83"/>
      <c r="U1000" s="83"/>
      <c r="V1000" s="83"/>
      <c r="W1000" s="83"/>
      <c r="X1000" s="83"/>
      <c r="Y1000" s="83"/>
      <c r="Z1000" s="83"/>
      <c r="AA1000" s="83"/>
      <c r="AB1000" s="83"/>
      <c r="AC1000" s="83"/>
      <c r="AD1000" s="83"/>
      <c r="AE1000" s="44"/>
    </row>
  </sheetData>
  <sheetProtection algorithmName="SHA-512" hashValue="oFs2N1/rC59iPj+KSuOM9j7IoUx79drX9e0DI1da64Fe7rqUMeTU29BD9uv4Io8UKCPJSociDTOT4N7FYxf9cQ==" saltValue="9ntq1R4KTQDJCGLWSDTsow==" spinCount="100000" sheet="1" formatCells="0" formatColumns="0" formatRows="0" insertColumns="0" insertRows="0" insertHyperlinks="0" deleteColumns="0" deleteRows="0" sort="0" autoFilter="0" pivotTables="0"/>
  <mergeCells count="19">
    <mergeCell ref="C1:C3"/>
    <mergeCell ref="A1:A3"/>
    <mergeCell ref="E1:AE1"/>
    <mergeCell ref="AF1:BB1"/>
    <mergeCell ref="E2:E3"/>
    <mergeCell ref="F2:K2"/>
    <mergeCell ref="M2:AB2"/>
    <mergeCell ref="AC2:AC3"/>
    <mergeCell ref="B1:B3"/>
    <mergeCell ref="AZ2:AZ3"/>
    <mergeCell ref="BA2:BA3"/>
    <mergeCell ref="BB2:BB3"/>
    <mergeCell ref="BC2:BC3"/>
    <mergeCell ref="D1:D3"/>
    <mergeCell ref="AD2:AD3"/>
    <mergeCell ref="AE2:AE3"/>
    <mergeCell ref="AF2:AN2"/>
    <mergeCell ref="AO2:AQ2"/>
    <mergeCell ref="AR2:AY2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00"/>
  <sheetViews>
    <sheetView tabSelected="1" workbookViewId="0">
      <selection sqref="A1:A3"/>
    </sheetView>
  </sheetViews>
  <sheetFormatPr defaultColWidth="14.44140625" defaultRowHeight="15" customHeight="1"/>
  <cols>
    <col min="1" max="1" width="8.6640625" customWidth="1"/>
    <col min="2" max="2" width="14" customWidth="1"/>
    <col min="3" max="3" width="12.88671875" customWidth="1"/>
    <col min="4" max="4" width="15.33203125" customWidth="1"/>
    <col min="5" max="5" width="5.6640625" customWidth="1"/>
    <col min="6" max="10" width="3.109375" customWidth="1"/>
    <col min="11" max="11" width="4.88671875" customWidth="1"/>
    <col min="12" max="12" width="1.5546875" customWidth="1"/>
    <col min="13" max="13" width="1.44140625" customWidth="1"/>
    <col min="14" max="14" width="1.6640625" customWidth="1"/>
    <col min="15" max="16" width="2" customWidth="1"/>
    <col min="17" max="17" width="1.6640625" customWidth="1"/>
    <col min="18" max="18" width="1.88671875" customWidth="1"/>
    <col min="19" max="19" width="1.6640625" customWidth="1"/>
    <col min="20" max="26" width="2.109375" customWidth="1"/>
    <col min="27" max="27" width="6.109375" customWidth="1"/>
    <col min="28" max="30" width="8.6640625" customWidth="1"/>
    <col min="31" max="33" width="4.33203125" customWidth="1"/>
    <col min="34" max="34" width="8.6640625" customWidth="1"/>
    <col min="35" max="35" width="4.33203125" customWidth="1"/>
    <col min="36" max="36" width="5.5546875" customWidth="1"/>
    <col min="37" max="38" width="4.33203125" customWidth="1"/>
    <col min="39" max="39" width="9.44140625" customWidth="1"/>
    <col min="40" max="40" width="6" customWidth="1"/>
    <col min="41" max="43" width="4.5546875" customWidth="1"/>
    <col min="44" max="46" width="8.6640625" customWidth="1"/>
    <col min="47" max="47" width="9.109375" customWidth="1"/>
    <col min="48" max="59" width="8.6640625" customWidth="1"/>
  </cols>
  <sheetData>
    <row r="1" spans="1:59" ht="21">
      <c r="A1" s="97" t="s">
        <v>0</v>
      </c>
      <c r="B1" s="97" t="s">
        <v>1</v>
      </c>
      <c r="C1" s="97" t="s">
        <v>2</v>
      </c>
      <c r="D1" s="97" t="s">
        <v>3</v>
      </c>
      <c r="E1" s="108" t="s">
        <v>4</v>
      </c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2"/>
      <c r="AE1" s="108" t="s">
        <v>5</v>
      </c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9" t="s">
        <v>126</v>
      </c>
      <c r="AW1" s="1"/>
      <c r="AX1" s="84"/>
      <c r="AY1" s="84"/>
      <c r="AZ1" s="84"/>
      <c r="BA1" s="84"/>
      <c r="BB1" s="84"/>
      <c r="BC1" s="84"/>
      <c r="BD1" s="84"/>
      <c r="BE1" s="84"/>
      <c r="BF1" s="84"/>
      <c r="BG1" s="84"/>
    </row>
    <row r="2" spans="1:59" ht="14.4">
      <c r="A2" s="107"/>
      <c r="B2" s="107"/>
      <c r="C2" s="107"/>
      <c r="D2" s="107"/>
      <c r="E2" s="97" t="s">
        <v>6</v>
      </c>
      <c r="F2" s="104" t="s">
        <v>7</v>
      </c>
      <c r="G2" s="101"/>
      <c r="H2" s="101"/>
      <c r="I2" s="101"/>
      <c r="J2" s="101"/>
      <c r="K2" s="102"/>
      <c r="L2" s="104" t="s">
        <v>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2"/>
      <c r="AB2" s="97" t="s">
        <v>9</v>
      </c>
      <c r="AC2" s="97" t="s">
        <v>10</v>
      </c>
      <c r="AD2" s="99" t="s">
        <v>11</v>
      </c>
      <c r="AE2" s="100" t="s">
        <v>239</v>
      </c>
      <c r="AF2" s="101"/>
      <c r="AG2" s="101"/>
      <c r="AH2" s="102"/>
      <c r="AI2" s="100" t="s">
        <v>240</v>
      </c>
      <c r="AJ2" s="101"/>
      <c r="AK2" s="101"/>
      <c r="AL2" s="101"/>
      <c r="AM2" s="102"/>
      <c r="AN2" s="100" t="s">
        <v>241</v>
      </c>
      <c r="AO2" s="101"/>
      <c r="AP2" s="101"/>
      <c r="AQ2" s="101"/>
      <c r="AR2" s="102"/>
      <c r="AS2" s="97" t="s">
        <v>9</v>
      </c>
      <c r="AT2" s="97" t="s">
        <v>15</v>
      </c>
      <c r="AU2" s="110" t="s">
        <v>11</v>
      </c>
      <c r="AV2" s="107"/>
    </row>
    <row r="3" spans="1:59" ht="14.4">
      <c r="A3" s="98"/>
      <c r="B3" s="98"/>
      <c r="C3" s="98"/>
      <c r="D3" s="98"/>
      <c r="E3" s="98"/>
      <c r="F3" s="4" t="s">
        <v>16</v>
      </c>
      <c r="G3" s="4" t="s">
        <v>17</v>
      </c>
      <c r="H3" s="4" t="s">
        <v>18</v>
      </c>
      <c r="I3" s="4" t="s">
        <v>19</v>
      </c>
      <c r="J3" s="4" t="s">
        <v>20</v>
      </c>
      <c r="K3" s="4" t="s">
        <v>21</v>
      </c>
      <c r="L3" s="4" t="s">
        <v>22</v>
      </c>
      <c r="M3" s="4" t="s">
        <v>23</v>
      </c>
      <c r="N3" s="4" t="s">
        <v>24</v>
      </c>
      <c r="O3" s="4" t="s">
        <v>25</v>
      </c>
      <c r="P3" s="4" t="s">
        <v>26</v>
      </c>
      <c r="Q3" s="4" t="s">
        <v>27</v>
      </c>
      <c r="R3" s="4" t="s">
        <v>28</v>
      </c>
      <c r="S3" s="4" t="s">
        <v>29</v>
      </c>
      <c r="T3" s="4" t="s">
        <v>30</v>
      </c>
      <c r="U3" s="4" t="s">
        <v>31</v>
      </c>
      <c r="V3" s="4" t="s">
        <v>32</v>
      </c>
      <c r="W3" s="4" t="s">
        <v>33</v>
      </c>
      <c r="X3" s="4" t="s">
        <v>34</v>
      </c>
      <c r="Y3" s="4" t="s">
        <v>128</v>
      </c>
      <c r="Z3" s="4" t="s">
        <v>129</v>
      </c>
      <c r="AA3" s="4" t="s">
        <v>21</v>
      </c>
      <c r="AB3" s="98"/>
      <c r="AC3" s="98"/>
      <c r="AD3" s="98"/>
      <c r="AE3" s="4">
        <v>1</v>
      </c>
      <c r="AF3" s="4">
        <v>2</v>
      </c>
      <c r="AG3" s="4">
        <v>3</v>
      </c>
      <c r="AH3" s="4" t="s">
        <v>21</v>
      </c>
      <c r="AI3" s="4">
        <v>1</v>
      </c>
      <c r="AJ3" s="4">
        <v>2</v>
      </c>
      <c r="AK3" s="4">
        <v>3</v>
      </c>
      <c r="AL3" s="4">
        <v>4</v>
      </c>
      <c r="AM3" s="5" t="s">
        <v>21</v>
      </c>
      <c r="AN3" s="4">
        <v>1</v>
      </c>
      <c r="AO3" s="4">
        <v>2</v>
      </c>
      <c r="AP3" s="4">
        <v>3</v>
      </c>
      <c r="AQ3" s="4">
        <v>4</v>
      </c>
      <c r="AR3" s="4" t="s">
        <v>21</v>
      </c>
      <c r="AS3" s="98"/>
      <c r="AT3" s="98"/>
      <c r="AU3" s="111"/>
      <c r="AV3" s="98"/>
    </row>
    <row r="4" spans="1:59" ht="14.4">
      <c r="A4" s="17" t="s">
        <v>242</v>
      </c>
      <c r="B4" s="85" t="s">
        <v>243</v>
      </c>
      <c r="C4" s="86" t="s">
        <v>244</v>
      </c>
      <c r="D4" s="86" t="s">
        <v>43</v>
      </c>
      <c r="E4" s="5">
        <v>14</v>
      </c>
      <c r="F4" s="4">
        <v>5</v>
      </c>
      <c r="G4" s="4">
        <v>7</v>
      </c>
      <c r="H4" s="4">
        <v>9</v>
      </c>
      <c r="I4" s="4">
        <v>3</v>
      </c>
      <c r="J4" s="4">
        <v>8</v>
      </c>
      <c r="K4" s="5">
        <v>32.5</v>
      </c>
      <c r="L4" s="4">
        <v>3</v>
      </c>
      <c r="M4" s="4">
        <v>0</v>
      </c>
      <c r="N4" s="4">
        <v>2</v>
      </c>
      <c r="O4" s="4">
        <v>0.5</v>
      </c>
      <c r="P4" s="4">
        <v>2</v>
      </c>
      <c r="Q4" s="4">
        <v>2</v>
      </c>
      <c r="R4" s="4">
        <v>1.5</v>
      </c>
      <c r="S4" s="4">
        <v>0</v>
      </c>
      <c r="T4" s="4">
        <v>0</v>
      </c>
      <c r="U4" s="4">
        <v>2</v>
      </c>
      <c r="V4" s="4">
        <v>2.5</v>
      </c>
      <c r="W4" s="4">
        <v>2.5</v>
      </c>
      <c r="X4" s="4">
        <v>0</v>
      </c>
      <c r="Y4" s="4">
        <v>0</v>
      </c>
      <c r="Z4" s="4">
        <v>0</v>
      </c>
      <c r="AA4" s="5">
        <f t="shared" ref="AA4:AA38" si="0">L4+M4+N4+O4+P4+Q4+R4+S4+T4+U4+V4+W4+X4+Y4+Z4</f>
        <v>18</v>
      </c>
      <c r="AB4" s="20">
        <f t="shared" ref="AB4:AB38" si="1">E4+K4+AA4</f>
        <v>64.5</v>
      </c>
      <c r="AC4" s="4">
        <v>173.5</v>
      </c>
      <c r="AD4" s="21">
        <f t="shared" ref="AD4:AD38" si="2">AB4/AC4*100</f>
        <v>37.175792507204612</v>
      </c>
      <c r="AE4" s="4">
        <v>0.1</v>
      </c>
      <c r="AF4" s="4">
        <v>0</v>
      </c>
      <c r="AG4" s="4">
        <v>0</v>
      </c>
      <c r="AH4" s="5">
        <f t="shared" ref="AH4:AH38" si="3">AE4+AF4+AG4</f>
        <v>0.1</v>
      </c>
      <c r="AI4" s="47">
        <v>7</v>
      </c>
      <c r="AJ4" s="47">
        <v>4</v>
      </c>
      <c r="AK4" s="47">
        <v>2</v>
      </c>
      <c r="AL4" s="47">
        <v>0</v>
      </c>
      <c r="AM4" s="5">
        <f t="shared" ref="AM4:AM38" si="4">AI4+AJ4+AK4+AL4</f>
        <v>13</v>
      </c>
      <c r="AN4" s="4">
        <v>7</v>
      </c>
      <c r="AO4" s="4">
        <v>0</v>
      </c>
      <c r="AP4" s="4">
        <v>3</v>
      </c>
      <c r="AQ4" s="4">
        <v>0</v>
      </c>
      <c r="AR4" s="5">
        <f t="shared" ref="AR4:AR38" si="5">AN4+AO4+AP4+AQ4</f>
        <v>10</v>
      </c>
      <c r="AS4" s="20">
        <f t="shared" ref="AS4:AS38" si="6">AH4+AM4+AR4</f>
        <v>23.1</v>
      </c>
      <c r="AT4" s="43">
        <v>150</v>
      </c>
      <c r="AU4" s="87">
        <f t="shared" ref="AU4:AU38" si="7">AS4*100/AT4</f>
        <v>15.4</v>
      </c>
      <c r="AV4" s="48">
        <f t="shared" ref="AV4:AV38" si="8">(AD4+AU4)/2</f>
        <v>26.287896253602305</v>
      </c>
    </row>
    <row r="5" spans="1:59" ht="14.4">
      <c r="A5" s="17" t="s">
        <v>245</v>
      </c>
      <c r="B5" s="18" t="s">
        <v>246</v>
      </c>
      <c r="C5" s="19" t="s">
        <v>75</v>
      </c>
      <c r="D5" s="19" t="s">
        <v>247</v>
      </c>
      <c r="E5" s="5">
        <v>15</v>
      </c>
      <c r="F5" s="4">
        <v>8</v>
      </c>
      <c r="G5" s="4">
        <v>7</v>
      </c>
      <c r="H5" s="4">
        <v>10</v>
      </c>
      <c r="I5" s="4">
        <v>6.5</v>
      </c>
      <c r="J5" s="4">
        <v>9</v>
      </c>
      <c r="K5" s="5">
        <v>41</v>
      </c>
      <c r="L5" s="4">
        <v>0</v>
      </c>
      <c r="M5" s="4">
        <v>0</v>
      </c>
      <c r="N5" s="4">
        <v>2</v>
      </c>
      <c r="O5" s="4">
        <v>1</v>
      </c>
      <c r="P5" s="4">
        <v>1</v>
      </c>
      <c r="Q5" s="4">
        <v>0.5</v>
      </c>
      <c r="R5" s="4">
        <v>1.5</v>
      </c>
      <c r="S5" s="4">
        <v>0</v>
      </c>
      <c r="T5" s="4">
        <v>0</v>
      </c>
      <c r="U5" s="4">
        <v>2</v>
      </c>
      <c r="V5" s="4">
        <v>2.5</v>
      </c>
      <c r="W5" s="4">
        <v>2.5</v>
      </c>
      <c r="X5" s="4">
        <v>1</v>
      </c>
      <c r="Y5" s="4">
        <v>0.5</v>
      </c>
      <c r="Z5" s="4">
        <v>0</v>
      </c>
      <c r="AA5" s="5">
        <f t="shared" si="0"/>
        <v>14.5</v>
      </c>
      <c r="AB5" s="20">
        <f t="shared" si="1"/>
        <v>70.5</v>
      </c>
      <c r="AC5" s="4">
        <v>173.5</v>
      </c>
      <c r="AD5" s="21">
        <f t="shared" si="2"/>
        <v>40.634005763688762</v>
      </c>
      <c r="AE5" s="4">
        <v>0.1</v>
      </c>
      <c r="AF5" s="4">
        <v>0</v>
      </c>
      <c r="AG5" s="4">
        <v>0</v>
      </c>
      <c r="AH5" s="5">
        <f t="shared" si="3"/>
        <v>0.1</v>
      </c>
      <c r="AI5" s="47">
        <v>7</v>
      </c>
      <c r="AJ5" s="47">
        <v>4</v>
      </c>
      <c r="AK5" s="47">
        <v>0</v>
      </c>
      <c r="AL5" s="47">
        <v>3</v>
      </c>
      <c r="AM5" s="5">
        <f t="shared" si="4"/>
        <v>14</v>
      </c>
      <c r="AN5" s="4">
        <v>7.5</v>
      </c>
      <c r="AO5" s="4">
        <v>0</v>
      </c>
      <c r="AP5" s="4">
        <v>0</v>
      </c>
      <c r="AQ5" s="4">
        <v>0.5</v>
      </c>
      <c r="AR5" s="5">
        <f t="shared" si="5"/>
        <v>8</v>
      </c>
      <c r="AS5" s="20">
        <f t="shared" si="6"/>
        <v>22.1</v>
      </c>
      <c r="AT5" s="43">
        <v>150</v>
      </c>
      <c r="AU5" s="87">
        <f t="shared" si="7"/>
        <v>14.733333333333333</v>
      </c>
      <c r="AV5" s="48">
        <f t="shared" si="8"/>
        <v>27.683669548511048</v>
      </c>
    </row>
    <row r="6" spans="1:59" ht="14.4">
      <c r="A6" s="17" t="s">
        <v>248</v>
      </c>
      <c r="B6" s="18" t="s">
        <v>249</v>
      </c>
      <c r="C6" s="19" t="s">
        <v>250</v>
      </c>
      <c r="D6" s="19" t="s">
        <v>251</v>
      </c>
      <c r="E6" s="5">
        <v>15</v>
      </c>
      <c r="F6" s="4">
        <v>9</v>
      </c>
      <c r="G6" s="4">
        <v>9.5</v>
      </c>
      <c r="H6" s="4">
        <v>6.5</v>
      </c>
      <c r="I6" s="4">
        <v>6.5</v>
      </c>
      <c r="J6" s="4">
        <v>9</v>
      </c>
      <c r="K6" s="5">
        <v>40</v>
      </c>
      <c r="L6" s="4">
        <v>2</v>
      </c>
      <c r="M6" s="4">
        <v>2</v>
      </c>
      <c r="N6" s="4">
        <v>1.5</v>
      </c>
      <c r="O6" s="4">
        <v>1.5</v>
      </c>
      <c r="P6" s="4">
        <v>1</v>
      </c>
      <c r="Q6" s="4">
        <v>0</v>
      </c>
      <c r="R6" s="4">
        <v>2</v>
      </c>
      <c r="S6" s="4">
        <v>1.5</v>
      </c>
      <c r="T6" s="4">
        <v>3</v>
      </c>
      <c r="U6" s="4">
        <v>2</v>
      </c>
      <c r="V6" s="4">
        <v>2.5</v>
      </c>
      <c r="W6" s="4">
        <v>1.5</v>
      </c>
      <c r="X6" s="4">
        <v>2</v>
      </c>
      <c r="Y6" s="4">
        <v>3</v>
      </c>
      <c r="Z6" s="4">
        <v>2</v>
      </c>
      <c r="AA6" s="5">
        <f t="shared" si="0"/>
        <v>27.5</v>
      </c>
      <c r="AB6" s="20">
        <f t="shared" si="1"/>
        <v>82.5</v>
      </c>
      <c r="AC6" s="4">
        <v>173.5</v>
      </c>
      <c r="AD6" s="21">
        <f t="shared" si="2"/>
        <v>47.550432276657062</v>
      </c>
      <c r="AE6" s="4">
        <v>3.1</v>
      </c>
      <c r="AF6" s="4">
        <v>2</v>
      </c>
      <c r="AG6" s="4">
        <v>7</v>
      </c>
      <c r="AH6" s="5">
        <f t="shared" si="3"/>
        <v>12.1</v>
      </c>
      <c r="AI6" s="4">
        <v>8</v>
      </c>
      <c r="AJ6" s="47">
        <v>3</v>
      </c>
      <c r="AK6" s="47">
        <v>1</v>
      </c>
      <c r="AL6" s="47">
        <v>2</v>
      </c>
      <c r="AM6" s="5">
        <f t="shared" si="4"/>
        <v>14</v>
      </c>
      <c r="AN6" s="4">
        <v>9.5</v>
      </c>
      <c r="AO6" s="4">
        <v>0.5</v>
      </c>
      <c r="AP6" s="4">
        <v>0</v>
      </c>
      <c r="AQ6" s="4">
        <v>0</v>
      </c>
      <c r="AR6" s="5">
        <f t="shared" si="5"/>
        <v>10</v>
      </c>
      <c r="AS6" s="20">
        <f t="shared" si="6"/>
        <v>36.1</v>
      </c>
      <c r="AT6" s="43">
        <v>150</v>
      </c>
      <c r="AU6" s="87">
        <f t="shared" si="7"/>
        <v>24.066666666666666</v>
      </c>
      <c r="AV6" s="48">
        <f t="shared" si="8"/>
        <v>35.808549471661863</v>
      </c>
    </row>
    <row r="7" spans="1:59" ht="14.4">
      <c r="A7" s="29" t="s">
        <v>252</v>
      </c>
      <c r="B7" s="30" t="s">
        <v>253</v>
      </c>
      <c r="C7" s="31" t="s">
        <v>254</v>
      </c>
      <c r="D7" s="31" t="s">
        <v>255</v>
      </c>
      <c r="E7" s="32">
        <v>34</v>
      </c>
      <c r="F7" s="33">
        <v>9.5</v>
      </c>
      <c r="G7" s="33">
        <v>13.5</v>
      </c>
      <c r="H7" s="33">
        <v>11.5</v>
      </c>
      <c r="I7" s="33">
        <v>8.5</v>
      </c>
      <c r="J7" s="33">
        <v>12.5</v>
      </c>
      <c r="K7" s="32">
        <f>F7+G7+H7+I7+J7</f>
        <v>55.5</v>
      </c>
      <c r="L7" s="33">
        <v>3.5</v>
      </c>
      <c r="M7" s="33">
        <v>3</v>
      </c>
      <c r="N7" s="33">
        <v>2</v>
      </c>
      <c r="O7" s="33">
        <v>2</v>
      </c>
      <c r="P7" s="33">
        <v>2</v>
      </c>
      <c r="Q7" s="33">
        <v>0</v>
      </c>
      <c r="R7" s="33">
        <v>2.5</v>
      </c>
      <c r="S7" s="33">
        <v>2</v>
      </c>
      <c r="T7" s="33">
        <v>3</v>
      </c>
      <c r="U7" s="33">
        <v>2.5</v>
      </c>
      <c r="V7" s="33">
        <v>3.5</v>
      </c>
      <c r="W7" s="33">
        <v>3</v>
      </c>
      <c r="X7" s="33">
        <v>2.5</v>
      </c>
      <c r="Y7" s="33">
        <v>4</v>
      </c>
      <c r="Z7" s="33">
        <v>2.5</v>
      </c>
      <c r="AA7" s="32">
        <f t="shared" si="0"/>
        <v>38</v>
      </c>
      <c r="AB7" s="34">
        <f t="shared" si="1"/>
        <v>127.5</v>
      </c>
      <c r="AC7" s="33">
        <v>173.5</v>
      </c>
      <c r="AD7" s="35">
        <f t="shared" si="2"/>
        <v>73.487031700288185</v>
      </c>
      <c r="AE7" s="33">
        <v>6.6</v>
      </c>
      <c r="AF7" s="33">
        <v>2</v>
      </c>
      <c r="AG7" s="33">
        <v>0</v>
      </c>
      <c r="AH7" s="32">
        <f t="shared" si="3"/>
        <v>8.6</v>
      </c>
      <c r="AI7" s="64">
        <v>7</v>
      </c>
      <c r="AJ7" s="64">
        <v>11</v>
      </c>
      <c r="AK7" s="64">
        <v>3</v>
      </c>
      <c r="AL7" s="64">
        <v>3</v>
      </c>
      <c r="AM7" s="32">
        <f t="shared" si="4"/>
        <v>24</v>
      </c>
      <c r="AN7" s="33">
        <v>16</v>
      </c>
      <c r="AO7" s="33">
        <v>7</v>
      </c>
      <c r="AP7" s="33">
        <v>3</v>
      </c>
      <c r="AQ7" s="33">
        <v>2</v>
      </c>
      <c r="AR7" s="32">
        <f t="shared" si="5"/>
        <v>28</v>
      </c>
      <c r="AS7" s="34">
        <f t="shared" si="6"/>
        <v>60.6</v>
      </c>
      <c r="AT7" s="63">
        <v>150</v>
      </c>
      <c r="AU7" s="88">
        <f t="shared" si="7"/>
        <v>40.4</v>
      </c>
      <c r="AV7" s="66">
        <f t="shared" si="8"/>
        <v>56.943515850144095</v>
      </c>
      <c r="AW7" s="89" t="s">
        <v>256</v>
      </c>
      <c r="AX7" s="90"/>
      <c r="AY7" s="90"/>
      <c r="AZ7" s="90"/>
      <c r="BA7" s="90"/>
      <c r="BB7" s="90"/>
      <c r="BC7" s="90"/>
      <c r="BD7" s="90"/>
      <c r="BE7" s="90"/>
      <c r="BF7" s="90"/>
      <c r="BG7" s="90"/>
    </row>
    <row r="8" spans="1:59" ht="14.4">
      <c r="A8" s="17" t="s">
        <v>257</v>
      </c>
      <c r="B8" s="18" t="s">
        <v>258</v>
      </c>
      <c r="C8" s="19" t="s">
        <v>259</v>
      </c>
      <c r="D8" s="19" t="s">
        <v>43</v>
      </c>
      <c r="E8" s="5">
        <v>18</v>
      </c>
      <c r="F8" s="4">
        <v>10.5</v>
      </c>
      <c r="G8" s="4">
        <v>8</v>
      </c>
      <c r="H8" s="4">
        <v>6.5</v>
      </c>
      <c r="I8" s="4">
        <v>7</v>
      </c>
      <c r="J8" s="4">
        <v>10</v>
      </c>
      <c r="K8" s="5">
        <v>41.5</v>
      </c>
      <c r="L8" s="4">
        <v>4</v>
      </c>
      <c r="M8" s="4">
        <v>1</v>
      </c>
      <c r="N8" s="4">
        <v>2</v>
      </c>
      <c r="O8" s="4">
        <v>1.5</v>
      </c>
      <c r="P8" s="4">
        <v>0.5</v>
      </c>
      <c r="Q8" s="4">
        <v>1</v>
      </c>
      <c r="R8" s="4">
        <v>1.5</v>
      </c>
      <c r="S8" s="4">
        <v>0.5</v>
      </c>
      <c r="T8" s="4">
        <v>3</v>
      </c>
      <c r="U8" s="4">
        <v>2.5</v>
      </c>
      <c r="V8" s="4">
        <v>1.5</v>
      </c>
      <c r="W8" s="4">
        <v>0.5</v>
      </c>
      <c r="X8" s="4">
        <v>0.5</v>
      </c>
      <c r="Y8" s="4">
        <v>3</v>
      </c>
      <c r="Z8" s="4">
        <v>0.5</v>
      </c>
      <c r="AA8" s="5">
        <f t="shared" si="0"/>
        <v>23.5</v>
      </c>
      <c r="AB8" s="20">
        <f t="shared" si="1"/>
        <v>83</v>
      </c>
      <c r="AC8" s="4">
        <v>173.5</v>
      </c>
      <c r="AD8" s="21">
        <f t="shared" si="2"/>
        <v>47.838616714697409</v>
      </c>
      <c r="AE8" s="4">
        <v>1</v>
      </c>
      <c r="AF8" s="4">
        <v>2</v>
      </c>
      <c r="AG8" s="4">
        <v>0</v>
      </c>
      <c r="AH8" s="5">
        <f t="shared" si="3"/>
        <v>3</v>
      </c>
      <c r="AI8" s="47">
        <v>4</v>
      </c>
      <c r="AJ8" s="47">
        <v>8</v>
      </c>
      <c r="AK8" s="47">
        <v>2</v>
      </c>
      <c r="AL8" s="4">
        <v>1</v>
      </c>
      <c r="AM8" s="5">
        <f t="shared" si="4"/>
        <v>15</v>
      </c>
      <c r="AN8" s="4">
        <v>11</v>
      </c>
      <c r="AO8" s="4">
        <v>0</v>
      </c>
      <c r="AP8" s="4">
        <v>0</v>
      </c>
      <c r="AQ8" s="4">
        <v>0</v>
      </c>
      <c r="AR8" s="5">
        <f t="shared" si="5"/>
        <v>11</v>
      </c>
      <c r="AS8" s="20">
        <f t="shared" si="6"/>
        <v>29</v>
      </c>
      <c r="AT8" s="43">
        <v>150</v>
      </c>
      <c r="AU8" s="87">
        <f t="shared" si="7"/>
        <v>19.333333333333332</v>
      </c>
      <c r="AV8" s="48">
        <f t="shared" si="8"/>
        <v>33.585975024015369</v>
      </c>
    </row>
    <row r="9" spans="1:59" ht="14.4">
      <c r="A9" s="17" t="s">
        <v>260</v>
      </c>
      <c r="B9" s="18" t="s">
        <v>261</v>
      </c>
      <c r="C9" s="19" t="s">
        <v>250</v>
      </c>
      <c r="D9" s="19" t="s">
        <v>102</v>
      </c>
      <c r="E9" s="5">
        <v>11</v>
      </c>
      <c r="F9" s="4">
        <v>9</v>
      </c>
      <c r="G9" s="4">
        <v>10.5</v>
      </c>
      <c r="H9" s="4">
        <v>8.5</v>
      </c>
      <c r="I9" s="4">
        <v>7</v>
      </c>
      <c r="J9" s="4">
        <v>8</v>
      </c>
      <c r="K9" s="5">
        <v>42.5</v>
      </c>
      <c r="L9" s="4">
        <v>3</v>
      </c>
      <c r="M9" s="4">
        <v>0.5</v>
      </c>
      <c r="N9" s="4">
        <v>1.5</v>
      </c>
      <c r="O9" s="4">
        <v>3</v>
      </c>
      <c r="P9" s="4">
        <v>1</v>
      </c>
      <c r="Q9" s="4">
        <v>2</v>
      </c>
      <c r="R9" s="4">
        <v>1.5</v>
      </c>
      <c r="S9" s="4">
        <v>0.5</v>
      </c>
      <c r="T9" s="4">
        <v>2</v>
      </c>
      <c r="U9" s="4">
        <v>1.5</v>
      </c>
      <c r="V9" s="4">
        <v>1.5</v>
      </c>
      <c r="W9" s="4">
        <v>3</v>
      </c>
      <c r="X9" s="4">
        <v>2.5</v>
      </c>
      <c r="Y9" s="4">
        <v>2.5</v>
      </c>
      <c r="Z9" s="4">
        <v>1.5</v>
      </c>
      <c r="AA9" s="5">
        <f t="shared" si="0"/>
        <v>27.5</v>
      </c>
      <c r="AB9" s="20">
        <f t="shared" si="1"/>
        <v>81</v>
      </c>
      <c r="AC9" s="4">
        <v>173.5</v>
      </c>
      <c r="AD9" s="21">
        <f t="shared" si="2"/>
        <v>46.685878962536023</v>
      </c>
      <c r="AE9" s="4">
        <v>2.6</v>
      </c>
      <c r="AF9" s="4">
        <v>0</v>
      </c>
      <c r="AG9" s="4">
        <v>0</v>
      </c>
      <c r="AH9" s="5">
        <f t="shared" si="3"/>
        <v>2.6</v>
      </c>
      <c r="AI9" s="47">
        <v>2</v>
      </c>
      <c r="AJ9" s="47">
        <v>7</v>
      </c>
      <c r="AK9" s="47">
        <v>0</v>
      </c>
      <c r="AL9" s="47">
        <v>3</v>
      </c>
      <c r="AM9" s="5">
        <f t="shared" si="4"/>
        <v>12</v>
      </c>
      <c r="AN9" s="4">
        <v>3</v>
      </c>
      <c r="AO9" s="4">
        <v>0</v>
      </c>
      <c r="AP9" s="4">
        <v>0</v>
      </c>
      <c r="AQ9" s="4">
        <v>0</v>
      </c>
      <c r="AR9" s="5">
        <f t="shared" si="5"/>
        <v>3</v>
      </c>
      <c r="AS9" s="20">
        <f t="shared" si="6"/>
        <v>17.600000000000001</v>
      </c>
      <c r="AT9" s="43">
        <v>150</v>
      </c>
      <c r="AU9" s="87">
        <f t="shared" si="7"/>
        <v>11.733333333333334</v>
      </c>
      <c r="AV9" s="48">
        <f t="shared" si="8"/>
        <v>29.209606147934679</v>
      </c>
    </row>
    <row r="10" spans="1:59" ht="14.4">
      <c r="A10" s="7" t="s">
        <v>262</v>
      </c>
      <c r="B10" s="26" t="s">
        <v>263</v>
      </c>
      <c r="C10" s="27" t="s">
        <v>264</v>
      </c>
      <c r="D10" s="27" t="s">
        <v>118</v>
      </c>
      <c r="E10" s="10">
        <v>17</v>
      </c>
      <c r="F10" s="11">
        <v>9.5</v>
      </c>
      <c r="G10" s="11">
        <v>12</v>
      </c>
      <c r="H10" s="11">
        <v>7.5</v>
      </c>
      <c r="I10" s="11">
        <v>6</v>
      </c>
      <c r="J10" s="11">
        <v>10</v>
      </c>
      <c r="K10" s="10">
        <v>44.5</v>
      </c>
      <c r="L10" s="11">
        <v>2</v>
      </c>
      <c r="M10" s="11">
        <v>1.5</v>
      </c>
      <c r="N10" s="11">
        <v>1.5</v>
      </c>
      <c r="O10" s="11">
        <v>2</v>
      </c>
      <c r="P10" s="11">
        <v>1</v>
      </c>
      <c r="Q10" s="11">
        <v>0</v>
      </c>
      <c r="R10" s="11">
        <v>1.5</v>
      </c>
      <c r="S10" s="11">
        <v>0.5</v>
      </c>
      <c r="T10" s="11">
        <v>2</v>
      </c>
      <c r="U10" s="11">
        <v>2.5</v>
      </c>
      <c r="V10" s="11">
        <v>2</v>
      </c>
      <c r="W10" s="11">
        <v>3</v>
      </c>
      <c r="X10" s="11">
        <v>1</v>
      </c>
      <c r="Y10" s="11">
        <v>2.5</v>
      </c>
      <c r="Z10" s="11">
        <v>0.5</v>
      </c>
      <c r="AA10" s="10">
        <f t="shared" si="0"/>
        <v>23.5</v>
      </c>
      <c r="AB10" s="12">
        <f t="shared" si="1"/>
        <v>85</v>
      </c>
      <c r="AC10" s="11">
        <v>173.5</v>
      </c>
      <c r="AD10" s="13">
        <f t="shared" si="2"/>
        <v>48.991354466858787</v>
      </c>
      <c r="AE10" s="11">
        <v>8.8000000000000007</v>
      </c>
      <c r="AF10" s="11">
        <v>3</v>
      </c>
      <c r="AG10" s="11">
        <v>0</v>
      </c>
      <c r="AH10" s="10">
        <f t="shared" si="3"/>
        <v>11.8</v>
      </c>
      <c r="AI10" s="11">
        <v>8</v>
      </c>
      <c r="AJ10" s="57">
        <v>8</v>
      </c>
      <c r="AK10" s="11">
        <v>10</v>
      </c>
      <c r="AL10" s="57">
        <v>2</v>
      </c>
      <c r="AM10" s="10">
        <f t="shared" si="4"/>
        <v>28</v>
      </c>
      <c r="AN10" s="11">
        <v>7</v>
      </c>
      <c r="AO10" s="11">
        <v>0</v>
      </c>
      <c r="AP10" s="11">
        <v>0</v>
      </c>
      <c r="AQ10" s="11">
        <v>0</v>
      </c>
      <c r="AR10" s="10">
        <f t="shared" si="5"/>
        <v>7</v>
      </c>
      <c r="AS10" s="12">
        <f t="shared" si="6"/>
        <v>46.8</v>
      </c>
      <c r="AT10" s="56">
        <v>150</v>
      </c>
      <c r="AU10" s="91">
        <f t="shared" si="7"/>
        <v>31.2</v>
      </c>
      <c r="AV10" s="59">
        <f t="shared" si="8"/>
        <v>40.095677233429392</v>
      </c>
      <c r="AW10" s="92" t="s">
        <v>39</v>
      </c>
      <c r="AX10" s="93"/>
      <c r="AY10" s="93"/>
      <c r="AZ10" s="93"/>
      <c r="BA10" s="93"/>
      <c r="BB10" s="93"/>
      <c r="BC10" s="93"/>
      <c r="BD10" s="93"/>
      <c r="BE10" s="93"/>
      <c r="BF10" s="93"/>
      <c r="BG10" s="93"/>
    </row>
    <row r="11" spans="1:59" ht="14.4">
      <c r="A11" s="29" t="s">
        <v>265</v>
      </c>
      <c r="B11" s="30" t="s">
        <v>266</v>
      </c>
      <c r="C11" s="31" t="s">
        <v>214</v>
      </c>
      <c r="D11" s="31" t="s">
        <v>43</v>
      </c>
      <c r="E11" s="32">
        <v>26</v>
      </c>
      <c r="F11" s="33">
        <v>11.5</v>
      </c>
      <c r="G11" s="33">
        <v>10.5</v>
      </c>
      <c r="H11" s="33">
        <v>11.5</v>
      </c>
      <c r="I11" s="33">
        <v>7.5</v>
      </c>
      <c r="J11" s="33">
        <v>13</v>
      </c>
      <c r="K11" s="32">
        <v>53.5</v>
      </c>
      <c r="L11" s="33">
        <v>3</v>
      </c>
      <c r="M11" s="33">
        <v>1.5</v>
      </c>
      <c r="N11" s="33">
        <v>2</v>
      </c>
      <c r="O11" s="33">
        <v>2</v>
      </c>
      <c r="P11" s="33">
        <v>1</v>
      </c>
      <c r="Q11" s="33">
        <v>2</v>
      </c>
      <c r="R11" s="33">
        <v>2</v>
      </c>
      <c r="S11" s="33">
        <v>3</v>
      </c>
      <c r="T11" s="33">
        <v>1.5</v>
      </c>
      <c r="U11" s="33">
        <v>2.5</v>
      </c>
      <c r="V11" s="33">
        <v>3</v>
      </c>
      <c r="W11" s="33">
        <v>2</v>
      </c>
      <c r="X11" s="33">
        <v>1</v>
      </c>
      <c r="Y11" s="33">
        <v>2.5</v>
      </c>
      <c r="Z11" s="33">
        <v>2</v>
      </c>
      <c r="AA11" s="32">
        <f t="shared" si="0"/>
        <v>31</v>
      </c>
      <c r="AB11" s="34">
        <f t="shared" si="1"/>
        <v>110.5</v>
      </c>
      <c r="AC11" s="33">
        <v>173.5</v>
      </c>
      <c r="AD11" s="35">
        <f t="shared" si="2"/>
        <v>63.68876080691642</v>
      </c>
      <c r="AE11" s="33">
        <v>4.4000000000000004</v>
      </c>
      <c r="AF11" s="33">
        <v>0</v>
      </c>
      <c r="AG11" s="33">
        <v>0</v>
      </c>
      <c r="AH11" s="32">
        <f t="shared" si="3"/>
        <v>4.4000000000000004</v>
      </c>
      <c r="AI11" s="33">
        <v>10</v>
      </c>
      <c r="AJ11" s="33">
        <v>8</v>
      </c>
      <c r="AK11" s="64">
        <v>5</v>
      </c>
      <c r="AL11" s="64">
        <v>4</v>
      </c>
      <c r="AM11" s="32">
        <f t="shared" si="4"/>
        <v>27</v>
      </c>
      <c r="AN11" s="33">
        <v>13.5</v>
      </c>
      <c r="AO11" s="33">
        <v>8</v>
      </c>
      <c r="AP11" s="33">
        <v>5</v>
      </c>
      <c r="AQ11" s="33">
        <v>0</v>
      </c>
      <c r="AR11" s="32">
        <f t="shared" si="5"/>
        <v>26.5</v>
      </c>
      <c r="AS11" s="34">
        <f t="shared" si="6"/>
        <v>57.9</v>
      </c>
      <c r="AT11" s="63">
        <v>150</v>
      </c>
      <c r="AU11" s="88">
        <f t="shared" si="7"/>
        <v>38.6</v>
      </c>
      <c r="AV11" s="66">
        <f t="shared" si="8"/>
        <v>51.144380403458214</v>
      </c>
      <c r="AW11" s="89" t="s">
        <v>256</v>
      </c>
      <c r="AX11" s="90"/>
      <c r="AY11" s="90"/>
      <c r="AZ11" s="90"/>
      <c r="BA11" s="90"/>
      <c r="BB11" s="90"/>
      <c r="BC11" s="90"/>
      <c r="BD11" s="90"/>
      <c r="BE11" s="90"/>
      <c r="BF11" s="90"/>
      <c r="BG11" s="90"/>
    </row>
    <row r="12" spans="1:59" ht="14.4">
      <c r="A12" s="7" t="s">
        <v>267</v>
      </c>
      <c r="B12" s="26" t="s">
        <v>268</v>
      </c>
      <c r="C12" s="27" t="s">
        <v>154</v>
      </c>
      <c r="D12" s="27" t="s">
        <v>198</v>
      </c>
      <c r="E12" s="10">
        <v>26</v>
      </c>
      <c r="F12" s="11">
        <v>8</v>
      </c>
      <c r="G12" s="11">
        <v>5.5</v>
      </c>
      <c r="H12" s="11">
        <v>8</v>
      </c>
      <c r="I12" s="11">
        <v>8</v>
      </c>
      <c r="J12" s="11">
        <v>12</v>
      </c>
      <c r="K12" s="10">
        <v>42</v>
      </c>
      <c r="L12" s="11">
        <v>3.5</v>
      </c>
      <c r="M12" s="11">
        <v>1</v>
      </c>
      <c r="N12" s="11">
        <v>0.5</v>
      </c>
      <c r="O12" s="11">
        <v>3</v>
      </c>
      <c r="P12" s="11">
        <v>1</v>
      </c>
      <c r="Q12" s="11">
        <v>1</v>
      </c>
      <c r="R12" s="11">
        <v>0.5</v>
      </c>
      <c r="S12" s="11">
        <v>1</v>
      </c>
      <c r="T12" s="11">
        <v>2</v>
      </c>
      <c r="U12" s="11">
        <v>2.5</v>
      </c>
      <c r="V12" s="11">
        <v>4</v>
      </c>
      <c r="W12" s="11">
        <v>2</v>
      </c>
      <c r="X12" s="11">
        <v>2.5</v>
      </c>
      <c r="Y12" s="11">
        <v>4</v>
      </c>
      <c r="Z12" s="11">
        <v>0</v>
      </c>
      <c r="AA12" s="10">
        <f t="shared" si="0"/>
        <v>28.5</v>
      </c>
      <c r="AB12" s="12">
        <f t="shared" si="1"/>
        <v>96.5</v>
      </c>
      <c r="AC12" s="11">
        <v>173.5</v>
      </c>
      <c r="AD12" s="13">
        <f t="shared" si="2"/>
        <v>55.619596541786741</v>
      </c>
      <c r="AE12" s="11">
        <v>2.1</v>
      </c>
      <c r="AF12" s="11">
        <v>3</v>
      </c>
      <c r="AG12" s="11">
        <v>0</v>
      </c>
      <c r="AH12" s="10">
        <f t="shared" si="3"/>
        <v>5.0999999999999996</v>
      </c>
      <c r="AI12" s="11">
        <v>10</v>
      </c>
      <c r="AJ12" s="57">
        <v>6</v>
      </c>
      <c r="AK12" s="57">
        <v>5</v>
      </c>
      <c r="AL12" s="57">
        <v>3</v>
      </c>
      <c r="AM12" s="10">
        <f t="shared" si="4"/>
        <v>24</v>
      </c>
      <c r="AN12" s="11">
        <v>11.5</v>
      </c>
      <c r="AO12" s="11">
        <v>5</v>
      </c>
      <c r="AP12" s="11">
        <v>0</v>
      </c>
      <c r="AQ12" s="11">
        <v>0</v>
      </c>
      <c r="AR12" s="10">
        <f t="shared" si="5"/>
        <v>16.5</v>
      </c>
      <c r="AS12" s="12">
        <f t="shared" si="6"/>
        <v>45.6</v>
      </c>
      <c r="AT12" s="56">
        <v>150</v>
      </c>
      <c r="AU12" s="91">
        <f t="shared" si="7"/>
        <v>30.4</v>
      </c>
      <c r="AV12" s="59">
        <f t="shared" si="8"/>
        <v>43.00979827089337</v>
      </c>
      <c r="AW12" s="92" t="s">
        <v>39</v>
      </c>
      <c r="AX12" s="93"/>
      <c r="AY12" s="93"/>
      <c r="AZ12" s="93"/>
      <c r="BA12" s="93"/>
      <c r="BB12" s="93"/>
      <c r="BC12" s="93"/>
      <c r="BD12" s="93"/>
      <c r="BE12" s="93"/>
      <c r="BF12" s="93"/>
      <c r="BG12" s="93"/>
    </row>
    <row r="13" spans="1:59" ht="14.4">
      <c r="A13" s="29" t="s">
        <v>269</v>
      </c>
      <c r="B13" s="30" t="s">
        <v>270</v>
      </c>
      <c r="C13" s="31" t="s">
        <v>211</v>
      </c>
      <c r="D13" s="31" t="s">
        <v>271</v>
      </c>
      <c r="E13" s="32">
        <v>28</v>
      </c>
      <c r="F13" s="33">
        <v>12.5</v>
      </c>
      <c r="G13" s="33">
        <v>10.5</v>
      </c>
      <c r="H13" s="33">
        <v>11.5</v>
      </c>
      <c r="I13" s="33">
        <v>9</v>
      </c>
      <c r="J13" s="33">
        <v>14</v>
      </c>
      <c r="K13" s="32">
        <v>57</v>
      </c>
      <c r="L13" s="33">
        <v>3.5</v>
      </c>
      <c r="M13" s="33">
        <v>2</v>
      </c>
      <c r="N13" s="33">
        <v>2</v>
      </c>
      <c r="O13" s="33">
        <v>3</v>
      </c>
      <c r="P13" s="33">
        <v>1</v>
      </c>
      <c r="Q13" s="33">
        <v>1</v>
      </c>
      <c r="R13" s="33">
        <v>3</v>
      </c>
      <c r="S13" s="33">
        <v>2</v>
      </c>
      <c r="T13" s="33">
        <v>3</v>
      </c>
      <c r="U13" s="33">
        <v>2.5</v>
      </c>
      <c r="V13" s="33">
        <v>2</v>
      </c>
      <c r="W13" s="33">
        <v>2</v>
      </c>
      <c r="X13" s="33">
        <v>0.5</v>
      </c>
      <c r="Y13" s="33">
        <v>3.5</v>
      </c>
      <c r="Z13" s="33">
        <v>0.5</v>
      </c>
      <c r="AA13" s="32">
        <f t="shared" si="0"/>
        <v>31.5</v>
      </c>
      <c r="AB13" s="34">
        <f t="shared" si="1"/>
        <v>116.5</v>
      </c>
      <c r="AC13" s="33">
        <v>173.5</v>
      </c>
      <c r="AD13" s="35">
        <f t="shared" si="2"/>
        <v>67.146974063400577</v>
      </c>
      <c r="AE13" s="33">
        <v>2.6</v>
      </c>
      <c r="AF13" s="33">
        <v>3</v>
      </c>
      <c r="AG13" s="33">
        <v>0</v>
      </c>
      <c r="AH13" s="32">
        <f t="shared" si="3"/>
        <v>5.6</v>
      </c>
      <c r="AI13" s="33">
        <v>9</v>
      </c>
      <c r="AJ13" s="64">
        <v>5</v>
      </c>
      <c r="AK13" s="64">
        <v>0</v>
      </c>
      <c r="AL13" s="64">
        <v>2</v>
      </c>
      <c r="AM13" s="32">
        <f t="shared" si="4"/>
        <v>16</v>
      </c>
      <c r="AN13" s="33">
        <v>11</v>
      </c>
      <c r="AO13" s="33">
        <v>8</v>
      </c>
      <c r="AP13" s="33">
        <v>11</v>
      </c>
      <c r="AQ13" s="33">
        <v>0</v>
      </c>
      <c r="AR13" s="32">
        <f t="shared" si="5"/>
        <v>30</v>
      </c>
      <c r="AS13" s="34">
        <f t="shared" si="6"/>
        <v>51.6</v>
      </c>
      <c r="AT13" s="63">
        <v>150</v>
      </c>
      <c r="AU13" s="88">
        <f t="shared" si="7"/>
        <v>34.4</v>
      </c>
      <c r="AV13" s="66">
        <f t="shared" si="8"/>
        <v>50.773487031700284</v>
      </c>
      <c r="AW13" s="89" t="s">
        <v>256</v>
      </c>
      <c r="AX13" s="90"/>
      <c r="AY13" s="90"/>
      <c r="AZ13" s="90"/>
      <c r="BA13" s="90"/>
      <c r="BB13" s="90"/>
      <c r="BC13" s="90"/>
      <c r="BD13" s="90"/>
      <c r="BE13" s="90"/>
      <c r="BF13" s="90"/>
      <c r="BG13" s="90"/>
    </row>
    <row r="14" spans="1:59" ht="14.4">
      <c r="A14" s="7" t="s">
        <v>272</v>
      </c>
      <c r="B14" s="26" t="s">
        <v>273</v>
      </c>
      <c r="C14" s="27" t="s">
        <v>274</v>
      </c>
      <c r="D14" s="27" t="s">
        <v>194</v>
      </c>
      <c r="E14" s="10">
        <v>24</v>
      </c>
      <c r="F14" s="11">
        <v>10</v>
      </c>
      <c r="G14" s="11">
        <v>10</v>
      </c>
      <c r="H14" s="11">
        <v>11.5</v>
      </c>
      <c r="I14" s="11">
        <v>7.5</v>
      </c>
      <c r="J14" s="11">
        <v>10</v>
      </c>
      <c r="K14" s="10">
        <v>48.5</v>
      </c>
      <c r="L14" s="11">
        <v>4</v>
      </c>
      <c r="M14" s="11">
        <v>0.5</v>
      </c>
      <c r="N14" s="11">
        <v>1.5</v>
      </c>
      <c r="O14" s="11">
        <v>2</v>
      </c>
      <c r="P14" s="11">
        <v>2</v>
      </c>
      <c r="Q14" s="11">
        <v>2</v>
      </c>
      <c r="R14" s="11">
        <v>2</v>
      </c>
      <c r="S14" s="11">
        <v>2</v>
      </c>
      <c r="T14" s="11">
        <v>0.5</v>
      </c>
      <c r="U14" s="11">
        <v>2.5</v>
      </c>
      <c r="V14" s="11">
        <v>2</v>
      </c>
      <c r="W14" s="11">
        <v>2</v>
      </c>
      <c r="X14" s="11">
        <v>2</v>
      </c>
      <c r="Y14" s="11">
        <v>2.5</v>
      </c>
      <c r="Z14" s="11">
        <v>2</v>
      </c>
      <c r="AA14" s="10">
        <f t="shared" si="0"/>
        <v>29.5</v>
      </c>
      <c r="AB14" s="12">
        <f t="shared" si="1"/>
        <v>102</v>
      </c>
      <c r="AC14" s="11">
        <v>173.5</v>
      </c>
      <c r="AD14" s="13">
        <f t="shared" si="2"/>
        <v>58.789625360230545</v>
      </c>
      <c r="AE14" s="11">
        <v>7.9</v>
      </c>
      <c r="AF14" s="11">
        <v>0</v>
      </c>
      <c r="AG14" s="11">
        <v>0</v>
      </c>
      <c r="AH14" s="10">
        <f t="shared" si="3"/>
        <v>7.9</v>
      </c>
      <c r="AI14" s="57">
        <v>7</v>
      </c>
      <c r="AJ14" s="57">
        <v>7</v>
      </c>
      <c r="AK14" s="57">
        <v>7</v>
      </c>
      <c r="AL14" s="57">
        <v>4</v>
      </c>
      <c r="AM14" s="10">
        <f t="shared" si="4"/>
        <v>25</v>
      </c>
      <c r="AN14" s="11">
        <v>8.5</v>
      </c>
      <c r="AO14" s="11">
        <v>1</v>
      </c>
      <c r="AP14" s="11">
        <v>0</v>
      </c>
      <c r="AQ14" s="11">
        <v>5</v>
      </c>
      <c r="AR14" s="10">
        <f t="shared" si="5"/>
        <v>14.5</v>
      </c>
      <c r="AS14" s="12">
        <f t="shared" si="6"/>
        <v>47.4</v>
      </c>
      <c r="AT14" s="56">
        <v>150</v>
      </c>
      <c r="AU14" s="91">
        <f t="shared" si="7"/>
        <v>31.6</v>
      </c>
      <c r="AV14" s="59">
        <f t="shared" si="8"/>
        <v>45.194812680115277</v>
      </c>
      <c r="AW14" s="94" t="s">
        <v>39</v>
      </c>
      <c r="AX14" s="93"/>
      <c r="AY14" s="93"/>
      <c r="AZ14" s="93"/>
      <c r="BA14" s="93"/>
      <c r="BB14" s="93"/>
      <c r="BC14" s="93"/>
      <c r="BD14" s="93"/>
      <c r="BE14" s="93"/>
      <c r="BF14" s="93"/>
      <c r="BG14" s="93"/>
    </row>
    <row r="15" spans="1:59" ht="14.4">
      <c r="A15" s="7" t="s">
        <v>275</v>
      </c>
      <c r="B15" s="26" t="s">
        <v>276</v>
      </c>
      <c r="C15" s="27" t="s">
        <v>146</v>
      </c>
      <c r="D15" s="27" t="s">
        <v>277</v>
      </c>
      <c r="E15" s="10">
        <v>22</v>
      </c>
      <c r="F15" s="11">
        <v>10.5</v>
      </c>
      <c r="G15" s="11">
        <v>11</v>
      </c>
      <c r="H15" s="11">
        <v>10</v>
      </c>
      <c r="I15" s="11">
        <v>6</v>
      </c>
      <c r="J15" s="11">
        <v>11</v>
      </c>
      <c r="K15" s="10">
        <v>48.5</v>
      </c>
      <c r="L15" s="11">
        <v>3</v>
      </c>
      <c r="M15" s="11">
        <v>1</v>
      </c>
      <c r="N15" s="11">
        <v>1</v>
      </c>
      <c r="O15" s="11">
        <v>2</v>
      </c>
      <c r="P15" s="11">
        <v>1</v>
      </c>
      <c r="Q15" s="11">
        <v>1</v>
      </c>
      <c r="R15" s="11">
        <v>1.5</v>
      </c>
      <c r="S15" s="11">
        <v>0</v>
      </c>
      <c r="T15" s="11">
        <v>1.5</v>
      </c>
      <c r="U15" s="11">
        <v>2.5</v>
      </c>
      <c r="V15" s="11">
        <v>3.5</v>
      </c>
      <c r="W15" s="11">
        <v>3.5</v>
      </c>
      <c r="X15" s="11">
        <v>2</v>
      </c>
      <c r="Y15" s="11">
        <v>2</v>
      </c>
      <c r="Z15" s="11">
        <v>2</v>
      </c>
      <c r="AA15" s="10">
        <f t="shared" si="0"/>
        <v>27.5</v>
      </c>
      <c r="AB15" s="12">
        <f t="shared" si="1"/>
        <v>98</v>
      </c>
      <c r="AC15" s="11">
        <v>173.5</v>
      </c>
      <c r="AD15" s="13">
        <f t="shared" si="2"/>
        <v>56.484149855907781</v>
      </c>
      <c r="AE15" s="11">
        <v>2.5</v>
      </c>
      <c r="AF15" s="11">
        <v>2</v>
      </c>
      <c r="AG15" s="11">
        <v>0</v>
      </c>
      <c r="AH15" s="10">
        <f t="shared" si="3"/>
        <v>4.5</v>
      </c>
      <c r="AI15" s="11">
        <v>9</v>
      </c>
      <c r="AJ15" s="57">
        <v>7</v>
      </c>
      <c r="AK15" s="57">
        <v>6</v>
      </c>
      <c r="AL15" s="11">
        <v>2</v>
      </c>
      <c r="AM15" s="10">
        <f t="shared" si="4"/>
        <v>24</v>
      </c>
      <c r="AN15" s="11">
        <v>10</v>
      </c>
      <c r="AO15" s="11">
        <v>6</v>
      </c>
      <c r="AP15" s="11">
        <v>0</v>
      </c>
      <c r="AQ15" s="11">
        <v>0</v>
      </c>
      <c r="AR15" s="10">
        <f t="shared" si="5"/>
        <v>16</v>
      </c>
      <c r="AS15" s="12">
        <f t="shared" si="6"/>
        <v>44.5</v>
      </c>
      <c r="AT15" s="56">
        <v>150</v>
      </c>
      <c r="AU15" s="91">
        <f t="shared" si="7"/>
        <v>29.666666666666668</v>
      </c>
      <c r="AV15" s="59">
        <f t="shared" si="8"/>
        <v>43.075408261287222</v>
      </c>
      <c r="AW15" s="94" t="s">
        <v>39</v>
      </c>
      <c r="AX15" s="93"/>
      <c r="AY15" s="93"/>
      <c r="AZ15" s="93"/>
      <c r="BA15" s="93"/>
      <c r="BB15" s="93"/>
      <c r="BC15" s="93"/>
      <c r="BD15" s="93"/>
      <c r="BE15" s="93"/>
      <c r="BF15" s="93"/>
      <c r="BG15" s="93"/>
    </row>
    <row r="16" spans="1:59" ht="14.4">
      <c r="A16" s="17" t="s">
        <v>278</v>
      </c>
      <c r="B16" s="18" t="s">
        <v>279</v>
      </c>
      <c r="C16" s="19" t="s">
        <v>280</v>
      </c>
      <c r="D16" s="19" t="s">
        <v>143</v>
      </c>
      <c r="E16" s="5">
        <v>14</v>
      </c>
      <c r="F16" s="4">
        <v>8.5</v>
      </c>
      <c r="G16" s="4">
        <v>10</v>
      </c>
      <c r="H16" s="4">
        <v>6</v>
      </c>
      <c r="I16" s="4">
        <v>6</v>
      </c>
      <c r="J16" s="4">
        <v>12.5</v>
      </c>
      <c r="K16" s="5">
        <v>42.5</v>
      </c>
      <c r="L16" s="4">
        <v>2.5</v>
      </c>
      <c r="M16" s="4">
        <v>1.5</v>
      </c>
      <c r="N16" s="4">
        <v>1.5</v>
      </c>
      <c r="O16" s="4">
        <v>1.5</v>
      </c>
      <c r="P16" s="4">
        <v>2</v>
      </c>
      <c r="Q16" s="4">
        <v>1</v>
      </c>
      <c r="R16" s="4">
        <v>2.5</v>
      </c>
      <c r="S16" s="4">
        <v>0.5</v>
      </c>
      <c r="T16" s="4">
        <v>2</v>
      </c>
      <c r="U16" s="4">
        <v>2.5</v>
      </c>
      <c r="V16" s="4">
        <v>2.5</v>
      </c>
      <c r="W16" s="4">
        <v>1.5</v>
      </c>
      <c r="X16" s="4">
        <v>1.5</v>
      </c>
      <c r="Y16" s="4">
        <v>1</v>
      </c>
      <c r="Z16" s="4">
        <v>0.5</v>
      </c>
      <c r="AA16" s="5">
        <f t="shared" si="0"/>
        <v>24.5</v>
      </c>
      <c r="AB16" s="20">
        <f t="shared" si="1"/>
        <v>81</v>
      </c>
      <c r="AC16" s="4">
        <v>173.5</v>
      </c>
      <c r="AD16" s="21">
        <f t="shared" si="2"/>
        <v>46.685878962536023</v>
      </c>
      <c r="AE16" s="4">
        <v>1</v>
      </c>
      <c r="AF16" s="4">
        <v>0</v>
      </c>
      <c r="AG16" s="4">
        <v>0</v>
      </c>
      <c r="AH16" s="5">
        <f t="shared" si="3"/>
        <v>1</v>
      </c>
      <c r="AI16" s="4">
        <v>5</v>
      </c>
      <c r="AJ16" s="47">
        <v>3</v>
      </c>
      <c r="AK16" s="47">
        <v>1</v>
      </c>
      <c r="AL16" s="47">
        <v>3</v>
      </c>
      <c r="AM16" s="5">
        <f t="shared" si="4"/>
        <v>12</v>
      </c>
      <c r="AN16" s="4">
        <v>4</v>
      </c>
      <c r="AO16" s="4">
        <v>1</v>
      </c>
      <c r="AP16" s="4">
        <v>0</v>
      </c>
      <c r="AQ16" s="4">
        <v>0.5</v>
      </c>
      <c r="AR16" s="5">
        <f t="shared" si="5"/>
        <v>5.5</v>
      </c>
      <c r="AS16" s="20">
        <f t="shared" si="6"/>
        <v>18.5</v>
      </c>
      <c r="AT16" s="43">
        <v>150</v>
      </c>
      <c r="AU16" s="87">
        <f t="shared" si="7"/>
        <v>12.333333333333334</v>
      </c>
      <c r="AV16" s="48">
        <f t="shared" si="8"/>
        <v>29.509606147934679</v>
      </c>
    </row>
    <row r="17" spans="1:59" ht="14.4">
      <c r="A17" s="17" t="s">
        <v>281</v>
      </c>
      <c r="B17" s="18" t="s">
        <v>282</v>
      </c>
      <c r="C17" s="19" t="s">
        <v>172</v>
      </c>
      <c r="D17" s="19" t="s">
        <v>114</v>
      </c>
      <c r="E17" s="5">
        <v>20</v>
      </c>
      <c r="F17" s="4">
        <v>8</v>
      </c>
      <c r="G17" s="4">
        <v>6.5</v>
      </c>
      <c r="H17" s="4">
        <v>8</v>
      </c>
      <c r="I17" s="4">
        <v>6.5</v>
      </c>
      <c r="J17" s="4">
        <v>8.5</v>
      </c>
      <c r="K17" s="5">
        <v>38</v>
      </c>
      <c r="L17" s="4">
        <v>3</v>
      </c>
      <c r="M17" s="4">
        <v>4</v>
      </c>
      <c r="N17" s="4">
        <v>2</v>
      </c>
      <c r="O17" s="4">
        <v>3</v>
      </c>
      <c r="P17" s="4">
        <v>1.5</v>
      </c>
      <c r="Q17" s="4">
        <v>1</v>
      </c>
      <c r="R17" s="4">
        <v>3</v>
      </c>
      <c r="S17" s="4">
        <v>0.5</v>
      </c>
      <c r="T17" s="4">
        <v>3</v>
      </c>
      <c r="U17" s="4">
        <v>1.5</v>
      </c>
      <c r="V17" s="4">
        <v>2</v>
      </c>
      <c r="W17" s="4">
        <v>1.5</v>
      </c>
      <c r="X17" s="4">
        <v>2</v>
      </c>
      <c r="Y17" s="4">
        <v>1</v>
      </c>
      <c r="Z17" s="4">
        <v>0</v>
      </c>
      <c r="AA17" s="5">
        <f t="shared" si="0"/>
        <v>29</v>
      </c>
      <c r="AB17" s="20">
        <f t="shared" si="1"/>
        <v>87</v>
      </c>
      <c r="AC17" s="4">
        <v>173.5</v>
      </c>
      <c r="AD17" s="95">
        <f t="shared" si="2"/>
        <v>50.144092219020173</v>
      </c>
      <c r="AE17" s="4">
        <v>2.6</v>
      </c>
      <c r="AF17" s="4">
        <v>2</v>
      </c>
      <c r="AG17" s="4">
        <v>0</v>
      </c>
      <c r="AH17" s="5">
        <f t="shared" si="3"/>
        <v>4.5999999999999996</v>
      </c>
      <c r="AI17" s="47">
        <v>7</v>
      </c>
      <c r="AJ17" s="47">
        <v>7</v>
      </c>
      <c r="AK17" s="4">
        <v>0</v>
      </c>
      <c r="AL17" s="47">
        <v>1</v>
      </c>
      <c r="AM17" s="5">
        <f t="shared" si="4"/>
        <v>15</v>
      </c>
      <c r="AN17" s="4">
        <v>12.5</v>
      </c>
      <c r="AO17" s="4">
        <v>0</v>
      </c>
      <c r="AP17" s="4">
        <v>0</v>
      </c>
      <c r="AQ17" s="4">
        <v>0.5</v>
      </c>
      <c r="AR17" s="5">
        <f t="shared" si="5"/>
        <v>13</v>
      </c>
      <c r="AS17" s="20">
        <f t="shared" si="6"/>
        <v>32.6</v>
      </c>
      <c r="AT17" s="43">
        <v>150</v>
      </c>
      <c r="AU17" s="87">
        <f t="shared" si="7"/>
        <v>21.733333333333334</v>
      </c>
      <c r="AV17" s="48">
        <f t="shared" si="8"/>
        <v>35.938712776176757</v>
      </c>
    </row>
    <row r="18" spans="1:59" ht="14.4">
      <c r="A18" s="17" t="s">
        <v>283</v>
      </c>
      <c r="B18" s="18" t="s">
        <v>284</v>
      </c>
      <c r="C18" s="19" t="s">
        <v>142</v>
      </c>
      <c r="D18" s="19" t="s">
        <v>114</v>
      </c>
      <c r="E18" s="5">
        <v>23</v>
      </c>
      <c r="F18" s="4">
        <v>10.5</v>
      </c>
      <c r="G18" s="4">
        <v>11</v>
      </c>
      <c r="H18" s="4">
        <v>9</v>
      </c>
      <c r="I18" s="4">
        <v>6</v>
      </c>
      <c r="J18" s="4">
        <v>10</v>
      </c>
      <c r="K18" s="5">
        <v>46</v>
      </c>
      <c r="L18" s="4">
        <v>3</v>
      </c>
      <c r="M18" s="4">
        <v>2</v>
      </c>
      <c r="N18" s="4">
        <v>0.5</v>
      </c>
      <c r="O18" s="4">
        <v>1.5</v>
      </c>
      <c r="P18" s="4">
        <v>1</v>
      </c>
      <c r="Q18" s="4">
        <v>2</v>
      </c>
      <c r="R18" s="4">
        <v>1.5</v>
      </c>
      <c r="S18" s="4">
        <v>3</v>
      </c>
      <c r="T18" s="4">
        <v>3</v>
      </c>
      <c r="U18" s="4">
        <v>2.5</v>
      </c>
      <c r="V18" s="4">
        <v>3.5</v>
      </c>
      <c r="W18" s="4">
        <v>1.5</v>
      </c>
      <c r="X18" s="4">
        <v>1.5</v>
      </c>
      <c r="Y18" s="4">
        <v>1.5</v>
      </c>
      <c r="Z18" s="4">
        <v>2</v>
      </c>
      <c r="AA18" s="5">
        <f t="shared" si="0"/>
        <v>30</v>
      </c>
      <c r="AB18" s="20">
        <f t="shared" si="1"/>
        <v>99</v>
      </c>
      <c r="AC18" s="4">
        <v>173.5</v>
      </c>
      <c r="AD18" s="95">
        <f t="shared" si="2"/>
        <v>57.060518731988473</v>
      </c>
      <c r="AE18" s="4">
        <v>1.6</v>
      </c>
      <c r="AF18" s="4">
        <v>0</v>
      </c>
      <c r="AG18" s="4">
        <v>0</v>
      </c>
      <c r="AH18" s="5">
        <f t="shared" si="3"/>
        <v>1.6</v>
      </c>
      <c r="AI18" s="4">
        <v>10</v>
      </c>
      <c r="AJ18" s="47">
        <v>5</v>
      </c>
      <c r="AK18" s="47">
        <v>2</v>
      </c>
      <c r="AL18" s="47">
        <v>0</v>
      </c>
      <c r="AM18" s="5">
        <f t="shared" si="4"/>
        <v>17</v>
      </c>
      <c r="AN18" s="4">
        <v>5</v>
      </c>
      <c r="AO18" s="4">
        <v>0</v>
      </c>
      <c r="AP18" s="4">
        <v>0</v>
      </c>
      <c r="AQ18" s="4">
        <v>0</v>
      </c>
      <c r="AR18" s="5">
        <f t="shared" si="5"/>
        <v>5</v>
      </c>
      <c r="AS18" s="20">
        <f t="shared" si="6"/>
        <v>23.6</v>
      </c>
      <c r="AT18" s="43">
        <v>150</v>
      </c>
      <c r="AU18" s="87">
        <f t="shared" si="7"/>
        <v>15.733333333333333</v>
      </c>
      <c r="AV18" s="48">
        <f t="shared" si="8"/>
        <v>36.3969260326609</v>
      </c>
    </row>
    <row r="19" spans="1:59" ht="14.4">
      <c r="A19" s="7" t="s">
        <v>285</v>
      </c>
      <c r="B19" s="26" t="s">
        <v>286</v>
      </c>
      <c r="C19" s="27" t="s">
        <v>287</v>
      </c>
      <c r="D19" s="27" t="s">
        <v>147</v>
      </c>
      <c r="E19" s="10">
        <v>22</v>
      </c>
      <c r="F19" s="11">
        <v>7</v>
      </c>
      <c r="G19" s="11">
        <v>11.5</v>
      </c>
      <c r="H19" s="11">
        <v>9</v>
      </c>
      <c r="I19" s="11">
        <v>7</v>
      </c>
      <c r="J19" s="11">
        <v>11</v>
      </c>
      <c r="K19" s="10">
        <v>45</v>
      </c>
      <c r="L19" s="11">
        <v>1.5</v>
      </c>
      <c r="M19" s="11">
        <v>1</v>
      </c>
      <c r="N19" s="11">
        <v>2</v>
      </c>
      <c r="O19" s="11">
        <v>3</v>
      </c>
      <c r="P19" s="11">
        <v>2</v>
      </c>
      <c r="Q19" s="11">
        <v>1</v>
      </c>
      <c r="R19" s="11">
        <v>2</v>
      </c>
      <c r="S19" s="11">
        <v>1</v>
      </c>
      <c r="T19" s="11">
        <v>3</v>
      </c>
      <c r="U19" s="11">
        <v>2.5</v>
      </c>
      <c r="V19" s="11">
        <v>1.5</v>
      </c>
      <c r="W19" s="11">
        <v>2</v>
      </c>
      <c r="X19" s="11">
        <v>0.5</v>
      </c>
      <c r="Y19" s="11">
        <v>2.5</v>
      </c>
      <c r="Z19" s="11">
        <v>2.5</v>
      </c>
      <c r="AA19" s="10">
        <f t="shared" si="0"/>
        <v>28</v>
      </c>
      <c r="AB19" s="12">
        <f t="shared" si="1"/>
        <v>95</v>
      </c>
      <c r="AC19" s="11">
        <v>173.5</v>
      </c>
      <c r="AD19" s="13">
        <f t="shared" si="2"/>
        <v>54.755043227665702</v>
      </c>
      <c r="AE19" s="11">
        <v>0.1</v>
      </c>
      <c r="AF19" s="11">
        <v>2</v>
      </c>
      <c r="AG19" s="11">
        <v>5</v>
      </c>
      <c r="AH19" s="10">
        <f t="shared" si="3"/>
        <v>7.1</v>
      </c>
      <c r="AI19" s="11">
        <v>10</v>
      </c>
      <c r="AJ19" s="57">
        <v>10</v>
      </c>
      <c r="AK19" s="57">
        <v>0</v>
      </c>
      <c r="AL19" s="57">
        <v>4</v>
      </c>
      <c r="AM19" s="10">
        <f t="shared" si="4"/>
        <v>24</v>
      </c>
      <c r="AN19" s="11">
        <v>11</v>
      </c>
      <c r="AO19" s="11">
        <v>0</v>
      </c>
      <c r="AP19" s="11">
        <v>0</v>
      </c>
      <c r="AQ19" s="11">
        <v>3</v>
      </c>
      <c r="AR19" s="10">
        <f t="shared" si="5"/>
        <v>14</v>
      </c>
      <c r="AS19" s="12">
        <f t="shared" si="6"/>
        <v>45.1</v>
      </c>
      <c r="AT19" s="56">
        <v>150</v>
      </c>
      <c r="AU19" s="91">
        <f t="shared" si="7"/>
        <v>30.066666666666666</v>
      </c>
      <c r="AV19" s="59">
        <f t="shared" si="8"/>
        <v>42.410854947166186</v>
      </c>
      <c r="AW19" s="94" t="s">
        <v>39</v>
      </c>
      <c r="AX19" s="93"/>
      <c r="AY19" s="93"/>
      <c r="AZ19" s="93"/>
      <c r="BA19" s="93"/>
      <c r="BB19" s="93"/>
      <c r="BC19" s="93"/>
      <c r="BD19" s="93"/>
      <c r="BE19" s="93"/>
      <c r="BF19" s="93"/>
      <c r="BG19" s="93"/>
    </row>
    <row r="20" spans="1:59" ht="14.4">
      <c r="A20" s="17" t="s">
        <v>288</v>
      </c>
      <c r="B20" s="18" t="s">
        <v>289</v>
      </c>
      <c r="C20" s="19" t="s">
        <v>290</v>
      </c>
      <c r="D20" s="19" t="s">
        <v>291</v>
      </c>
      <c r="E20" s="5">
        <v>22</v>
      </c>
      <c r="F20" s="4">
        <v>7.5</v>
      </c>
      <c r="G20" s="4">
        <v>7</v>
      </c>
      <c r="H20" s="4">
        <v>7</v>
      </c>
      <c r="I20" s="4">
        <v>11.5</v>
      </c>
      <c r="J20" s="4">
        <v>9.5</v>
      </c>
      <c r="K20" s="5">
        <v>42</v>
      </c>
      <c r="L20" s="4">
        <v>1.5</v>
      </c>
      <c r="M20" s="4">
        <v>1</v>
      </c>
      <c r="N20" s="4">
        <v>0.5</v>
      </c>
      <c r="O20" s="4">
        <v>3</v>
      </c>
      <c r="P20" s="4">
        <v>1</v>
      </c>
      <c r="Q20" s="4">
        <v>0</v>
      </c>
      <c r="R20" s="4">
        <v>1.5</v>
      </c>
      <c r="S20" s="4">
        <v>1</v>
      </c>
      <c r="T20" s="4">
        <v>1</v>
      </c>
      <c r="U20" s="4">
        <v>2</v>
      </c>
      <c r="V20" s="4">
        <v>1</v>
      </c>
      <c r="W20" s="4">
        <v>1.5</v>
      </c>
      <c r="X20" s="4">
        <v>0.5</v>
      </c>
      <c r="Y20" s="4">
        <v>1</v>
      </c>
      <c r="Z20" s="4">
        <v>0</v>
      </c>
      <c r="AA20" s="5">
        <f t="shared" si="0"/>
        <v>16.5</v>
      </c>
      <c r="AB20" s="20">
        <f t="shared" si="1"/>
        <v>80.5</v>
      </c>
      <c r="AC20" s="4">
        <v>173.5</v>
      </c>
      <c r="AD20" s="21">
        <f t="shared" si="2"/>
        <v>46.397694524495677</v>
      </c>
      <c r="AE20" s="4">
        <v>2.2000000000000002</v>
      </c>
      <c r="AF20" s="4">
        <v>0</v>
      </c>
      <c r="AG20" s="4">
        <v>0</v>
      </c>
      <c r="AH20" s="5">
        <f t="shared" si="3"/>
        <v>2.2000000000000002</v>
      </c>
      <c r="AI20" s="47">
        <v>8</v>
      </c>
      <c r="AJ20" s="47">
        <v>3</v>
      </c>
      <c r="AK20" s="4">
        <v>0</v>
      </c>
      <c r="AL20" s="47">
        <v>3</v>
      </c>
      <c r="AM20" s="5">
        <f t="shared" si="4"/>
        <v>14</v>
      </c>
      <c r="AN20" s="4">
        <v>10</v>
      </c>
      <c r="AO20" s="4">
        <v>2</v>
      </c>
      <c r="AP20" s="4">
        <v>0</v>
      </c>
      <c r="AQ20" s="4">
        <v>0</v>
      </c>
      <c r="AR20" s="5">
        <f t="shared" si="5"/>
        <v>12</v>
      </c>
      <c r="AS20" s="20">
        <f t="shared" si="6"/>
        <v>28.2</v>
      </c>
      <c r="AT20" s="43">
        <v>150</v>
      </c>
      <c r="AU20" s="87">
        <f t="shared" si="7"/>
        <v>18.8</v>
      </c>
      <c r="AV20" s="48">
        <f t="shared" si="8"/>
        <v>32.598847262247837</v>
      </c>
    </row>
    <row r="21" spans="1:59" ht="15.75" customHeight="1">
      <c r="A21" s="17" t="s">
        <v>292</v>
      </c>
      <c r="B21" s="18" t="s">
        <v>293</v>
      </c>
      <c r="C21" s="19" t="s">
        <v>197</v>
      </c>
      <c r="D21" s="19" t="s">
        <v>147</v>
      </c>
      <c r="E21" s="5">
        <v>18</v>
      </c>
      <c r="F21" s="4">
        <v>7</v>
      </c>
      <c r="G21" s="4">
        <v>9</v>
      </c>
      <c r="H21" s="4">
        <v>6</v>
      </c>
      <c r="I21" s="4">
        <v>7.5</v>
      </c>
      <c r="J21" s="4">
        <v>8.5</v>
      </c>
      <c r="K21" s="5">
        <v>38.5</v>
      </c>
      <c r="L21" s="4">
        <v>1.5</v>
      </c>
      <c r="M21" s="4">
        <v>0</v>
      </c>
      <c r="N21" s="4">
        <v>1</v>
      </c>
      <c r="O21" s="4">
        <v>1</v>
      </c>
      <c r="P21" s="4">
        <v>2</v>
      </c>
      <c r="Q21" s="4">
        <v>1</v>
      </c>
      <c r="R21" s="4">
        <v>1.5</v>
      </c>
      <c r="S21" s="4">
        <v>0.5</v>
      </c>
      <c r="T21" s="4">
        <v>1</v>
      </c>
      <c r="U21" s="4">
        <v>1.5</v>
      </c>
      <c r="V21" s="4">
        <v>1.5</v>
      </c>
      <c r="W21" s="4">
        <v>0</v>
      </c>
      <c r="X21" s="4">
        <v>0</v>
      </c>
      <c r="Y21" s="4">
        <v>1</v>
      </c>
      <c r="Z21" s="4">
        <v>0.5</v>
      </c>
      <c r="AA21" s="5">
        <f t="shared" si="0"/>
        <v>14</v>
      </c>
      <c r="AB21" s="20">
        <f t="shared" si="1"/>
        <v>70.5</v>
      </c>
      <c r="AC21" s="4">
        <v>173.5</v>
      </c>
      <c r="AD21" s="21">
        <f t="shared" si="2"/>
        <v>40.634005763688762</v>
      </c>
      <c r="AE21" s="4">
        <v>0</v>
      </c>
      <c r="AF21" s="4">
        <v>2</v>
      </c>
      <c r="AG21" s="4">
        <v>0</v>
      </c>
      <c r="AH21" s="5">
        <f t="shared" si="3"/>
        <v>2</v>
      </c>
      <c r="AI21" s="4">
        <v>4</v>
      </c>
      <c r="AJ21" s="47">
        <v>3</v>
      </c>
      <c r="AK21" s="47">
        <v>0</v>
      </c>
      <c r="AL21" s="4">
        <v>0</v>
      </c>
      <c r="AM21" s="5">
        <f t="shared" si="4"/>
        <v>7</v>
      </c>
      <c r="AN21" s="4">
        <v>4</v>
      </c>
      <c r="AO21" s="4">
        <v>0</v>
      </c>
      <c r="AP21" s="4">
        <v>0</v>
      </c>
      <c r="AQ21" s="4">
        <v>0.5</v>
      </c>
      <c r="AR21" s="5">
        <f t="shared" si="5"/>
        <v>4.5</v>
      </c>
      <c r="AS21" s="20">
        <f t="shared" si="6"/>
        <v>13.5</v>
      </c>
      <c r="AT21" s="43">
        <v>150</v>
      </c>
      <c r="AU21" s="87">
        <f t="shared" si="7"/>
        <v>9</v>
      </c>
      <c r="AV21" s="48">
        <f t="shared" si="8"/>
        <v>24.817002881844381</v>
      </c>
    </row>
    <row r="22" spans="1:59" ht="15.75" customHeight="1">
      <c r="A22" s="17" t="s">
        <v>294</v>
      </c>
      <c r="B22" s="18" t="s">
        <v>295</v>
      </c>
      <c r="C22" s="19" t="s">
        <v>296</v>
      </c>
      <c r="D22" s="19" t="s">
        <v>297</v>
      </c>
      <c r="E22" s="5">
        <v>15</v>
      </c>
      <c r="F22" s="4">
        <v>9</v>
      </c>
      <c r="G22" s="4">
        <v>7.5</v>
      </c>
      <c r="H22" s="4">
        <v>9</v>
      </c>
      <c r="I22" s="4">
        <v>6</v>
      </c>
      <c r="J22" s="4">
        <v>10</v>
      </c>
      <c r="K22" s="5">
        <v>41</v>
      </c>
      <c r="L22" s="4">
        <v>2.5</v>
      </c>
      <c r="M22" s="4">
        <v>2.5</v>
      </c>
      <c r="N22" s="4">
        <v>1.5</v>
      </c>
      <c r="O22" s="4">
        <v>2</v>
      </c>
      <c r="P22" s="4">
        <v>1</v>
      </c>
      <c r="Q22" s="4">
        <v>0</v>
      </c>
      <c r="R22" s="4">
        <v>0</v>
      </c>
      <c r="S22" s="4">
        <v>1</v>
      </c>
      <c r="T22" s="4">
        <v>1</v>
      </c>
      <c r="U22" s="4">
        <v>2</v>
      </c>
      <c r="V22" s="4">
        <v>1</v>
      </c>
      <c r="W22" s="4">
        <v>0</v>
      </c>
      <c r="X22" s="4">
        <v>0.5</v>
      </c>
      <c r="Y22" s="4">
        <v>1.5</v>
      </c>
      <c r="Z22" s="4">
        <v>0</v>
      </c>
      <c r="AA22" s="5">
        <f t="shared" si="0"/>
        <v>16.5</v>
      </c>
      <c r="AB22" s="20">
        <f t="shared" si="1"/>
        <v>72.5</v>
      </c>
      <c r="AC22" s="4">
        <v>173.5</v>
      </c>
      <c r="AD22" s="21">
        <f t="shared" si="2"/>
        <v>41.786743515850148</v>
      </c>
      <c r="AE22" s="4">
        <v>0</v>
      </c>
      <c r="AF22" s="4">
        <v>0</v>
      </c>
      <c r="AG22" s="4">
        <v>0</v>
      </c>
      <c r="AH22" s="5">
        <f t="shared" si="3"/>
        <v>0</v>
      </c>
      <c r="AI22" s="47">
        <v>4</v>
      </c>
      <c r="AJ22" s="47">
        <v>3</v>
      </c>
      <c r="AK22" s="47">
        <v>1</v>
      </c>
      <c r="AL22" s="47">
        <v>1</v>
      </c>
      <c r="AM22" s="5">
        <f t="shared" si="4"/>
        <v>9</v>
      </c>
      <c r="AN22" s="4">
        <v>3.5</v>
      </c>
      <c r="AO22" s="4">
        <v>1</v>
      </c>
      <c r="AP22" s="4">
        <v>0</v>
      </c>
      <c r="AQ22" s="4">
        <v>0</v>
      </c>
      <c r="AR22" s="5">
        <f t="shared" si="5"/>
        <v>4.5</v>
      </c>
      <c r="AS22" s="20">
        <f t="shared" si="6"/>
        <v>13.5</v>
      </c>
      <c r="AT22" s="43">
        <v>150</v>
      </c>
      <c r="AU22" s="87">
        <f t="shared" si="7"/>
        <v>9</v>
      </c>
      <c r="AV22" s="48">
        <f t="shared" si="8"/>
        <v>25.393371757925074</v>
      </c>
    </row>
    <row r="23" spans="1:59" ht="15.75" customHeight="1">
      <c r="A23" s="17" t="s">
        <v>298</v>
      </c>
      <c r="B23" s="18" t="s">
        <v>299</v>
      </c>
      <c r="C23" s="19" t="s">
        <v>300</v>
      </c>
      <c r="D23" s="19" t="s">
        <v>301</v>
      </c>
      <c r="E23" s="5">
        <v>14</v>
      </c>
      <c r="F23" s="4">
        <v>9</v>
      </c>
      <c r="G23" s="4">
        <v>9.5</v>
      </c>
      <c r="H23" s="4">
        <v>6</v>
      </c>
      <c r="I23" s="4">
        <v>6</v>
      </c>
      <c r="J23" s="4">
        <v>8.5</v>
      </c>
      <c r="K23" s="5">
        <v>39.5</v>
      </c>
      <c r="L23" s="4">
        <v>2</v>
      </c>
      <c r="M23" s="4">
        <v>1</v>
      </c>
      <c r="N23" s="4">
        <v>2</v>
      </c>
      <c r="O23" s="4">
        <v>1</v>
      </c>
      <c r="P23" s="4">
        <v>1</v>
      </c>
      <c r="Q23" s="4">
        <v>0</v>
      </c>
      <c r="R23" s="4">
        <v>1</v>
      </c>
      <c r="S23" s="4">
        <v>1.5</v>
      </c>
      <c r="T23" s="4">
        <v>2</v>
      </c>
      <c r="U23" s="4">
        <v>3</v>
      </c>
      <c r="V23" s="4">
        <v>1</v>
      </c>
      <c r="W23" s="4">
        <v>0.5</v>
      </c>
      <c r="X23" s="4">
        <v>1</v>
      </c>
      <c r="Y23" s="4">
        <v>2.5</v>
      </c>
      <c r="Z23" s="4">
        <v>0.5</v>
      </c>
      <c r="AA23" s="5">
        <f t="shared" si="0"/>
        <v>20</v>
      </c>
      <c r="AB23" s="20">
        <f t="shared" si="1"/>
        <v>73.5</v>
      </c>
      <c r="AC23" s="4">
        <v>173.5</v>
      </c>
      <c r="AD23" s="21">
        <f t="shared" si="2"/>
        <v>42.363112391930834</v>
      </c>
      <c r="AE23" s="4">
        <v>0.1</v>
      </c>
      <c r="AF23" s="4">
        <v>2</v>
      </c>
      <c r="AG23" s="4">
        <v>2</v>
      </c>
      <c r="AH23" s="5">
        <f t="shared" si="3"/>
        <v>4.0999999999999996</v>
      </c>
      <c r="AI23" s="4">
        <v>5</v>
      </c>
      <c r="AJ23" s="47">
        <v>5</v>
      </c>
      <c r="AK23" s="4">
        <v>1</v>
      </c>
      <c r="AL23" s="47">
        <v>2</v>
      </c>
      <c r="AM23" s="5">
        <f t="shared" si="4"/>
        <v>13</v>
      </c>
      <c r="AN23" s="4">
        <v>11.5</v>
      </c>
      <c r="AO23" s="4">
        <v>0</v>
      </c>
      <c r="AP23" s="4">
        <v>0</v>
      </c>
      <c r="AQ23" s="4">
        <v>0.5</v>
      </c>
      <c r="AR23" s="5">
        <f t="shared" si="5"/>
        <v>12</v>
      </c>
      <c r="AS23" s="20">
        <f t="shared" si="6"/>
        <v>29.1</v>
      </c>
      <c r="AT23" s="43">
        <v>150</v>
      </c>
      <c r="AU23" s="87">
        <f t="shared" si="7"/>
        <v>19.399999999999999</v>
      </c>
      <c r="AV23" s="48">
        <f t="shared" si="8"/>
        <v>30.881556195965416</v>
      </c>
    </row>
    <row r="24" spans="1:59" ht="15.75" customHeight="1">
      <c r="A24" s="17" t="s">
        <v>302</v>
      </c>
      <c r="B24" s="18" t="s">
        <v>303</v>
      </c>
      <c r="C24" s="19" t="s">
        <v>304</v>
      </c>
      <c r="D24" s="19" t="s">
        <v>305</v>
      </c>
      <c r="E24" s="5">
        <v>17</v>
      </c>
      <c r="F24" s="4">
        <v>9.5</v>
      </c>
      <c r="G24" s="4">
        <v>7</v>
      </c>
      <c r="H24" s="4">
        <v>5</v>
      </c>
      <c r="I24" s="4">
        <v>8.5</v>
      </c>
      <c r="J24" s="4">
        <v>6.5</v>
      </c>
      <c r="K24" s="5">
        <v>37</v>
      </c>
      <c r="L24" s="4">
        <v>1.5</v>
      </c>
      <c r="M24" s="4">
        <v>1</v>
      </c>
      <c r="N24" s="4">
        <v>0.5</v>
      </c>
      <c r="O24" s="4">
        <v>0.5</v>
      </c>
      <c r="P24" s="4">
        <v>0</v>
      </c>
      <c r="Q24" s="4">
        <v>0.5</v>
      </c>
      <c r="R24" s="4">
        <v>1</v>
      </c>
      <c r="S24" s="4">
        <v>2</v>
      </c>
      <c r="T24" s="4">
        <v>0</v>
      </c>
      <c r="U24" s="4">
        <v>1</v>
      </c>
      <c r="V24" s="4">
        <v>3</v>
      </c>
      <c r="W24" s="4">
        <v>0.5</v>
      </c>
      <c r="X24" s="4">
        <v>1</v>
      </c>
      <c r="Y24" s="4">
        <v>0</v>
      </c>
      <c r="Z24" s="4">
        <v>0</v>
      </c>
      <c r="AA24" s="5">
        <f t="shared" si="0"/>
        <v>12.5</v>
      </c>
      <c r="AB24" s="20">
        <f t="shared" si="1"/>
        <v>66.5</v>
      </c>
      <c r="AC24" s="4">
        <v>173.5</v>
      </c>
      <c r="AD24" s="21">
        <f t="shared" si="2"/>
        <v>38.328530259365998</v>
      </c>
      <c r="AE24" s="4">
        <v>0</v>
      </c>
      <c r="AF24" s="4">
        <v>2</v>
      </c>
      <c r="AG24" s="4">
        <v>2</v>
      </c>
      <c r="AH24" s="5">
        <f t="shared" si="3"/>
        <v>4</v>
      </c>
      <c r="AI24" s="4">
        <v>0</v>
      </c>
      <c r="AJ24" s="47">
        <v>3</v>
      </c>
      <c r="AK24" s="4">
        <v>1</v>
      </c>
      <c r="AL24" s="4">
        <v>0</v>
      </c>
      <c r="AM24" s="5">
        <f t="shared" si="4"/>
        <v>4</v>
      </c>
      <c r="AN24" s="4">
        <v>7</v>
      </c>
      <c r="AO24" s="4">
        <v>0</v>
      </c>
      <c r="AP24" s="4">
        <v>0</v>
      </c>
      <c r="AQ24" s="4">
        <v>0.5</v>
      </c>
      <c r="AR24" s="5">
        <f t="shared" si="5"/>
        <v>7.5</v>
      </c>
      <c r="AS24" s="20">
        <f t="shared" si="6"/>
        <v>15.5</v>
      </c>
      <c r="AT24" s="43">
        <v>150</v>
      </c>
      <c r="AU24" s="87">
        <f t="shared" si="7"/>
        <v>10.333333333333334</v>
      </c>
      <c r="AV24" s="48">
        <f t="shared" si="8"/>
        <v>24.330931796349667</v>
      </c>
    </row>
    <row r="25" spans="1:59" ht="15.75" customHeight="1">
      <c r="A25" s="7" t="s">
        <v>306</v>
      </c>
      <c r="B25" s="26" t="s">
        <v>307</v>
      </c>
      <c r="C25" s="27" t="s">
        <v>308</v>
      </c>
      <c r="D25" s="27" t="s">
        <v>309</v>
      </c>
      <c r="E25" s="10">
        <v>19</v>
      </c>
      <c r="F25" s="11">
        <v>9.5</v>
      </c>
      <c r="G25" s="11">
        <v>10</v>
      </c>
      <c r="H25" s="11">
        <v>9.5</v>
      </c>
      <c r="I25" s="11">
        <v>7</v>
      </c>
      <c r="J25" s="11">
        <v>10.5</v>
      </c>
      <c r="K25" s="10">
        <v>47</v>
      </c>
      <c r="L25" s="11">
        <v>2</v>
      </c>
      <c r="M25" s="11">
        <v>1.5</v>
      </c>
      <c r="N25" s="11">
        <v>1.5</v>
      </c>
      <c r="O25" s="11">
        <v>3</v>
      </c>
      <c r="P25" s="11">
        <v>1</v>
      </c>
      <c r="Q25" s="11">
        <v>1</v>
      </c>
      <c r="R25" s="11">
        <v>1</v>
      </c>
      <c r="S25" s="11">
        <v>2</v>
      </c>
      <c r="T25" s="11">
        <v>1</v>
      </c>
      <c r="U25" s="11">
        <v>2</v>
      </c>
      <c r="V25" s="11">
        <v>1</v>
      </c>
      <c r="W25" s="11">
        <v>1.5</v>
      </c>
      <c r="X25" s="11">
        <v>3</v>
      </c>
      <c r="Y25" s="11">
        <v>1.5</v>
      </c>
      <c r="Z25" s="11">
        <v>2</v>
      </c>
      <c r="AA25" s="10">
        <f t="shared" si="0"/>
        <v>25</v>
      </c>
      <c r="AB25" s="12">
        <f t="shared" si="1"/>
        <v>91</v>
      </c>
      <c r="AC25" s="11">
        <v>173.5</v>
      </c>
      <c r="AD25" s="13">
        <f t="shared" si="2"/>
        <v>52.449567723342938</v>
      </c>
      <c r="AE25" s="11">
        <v>3.6</v>
      </c>
      <c r="AF25" s="11">
        <v>2</v>
      </c>
      <c r="AG25" s="11">
        <v>2</v>
      </c>
      <c r="AH25" s="10">
        <f t="shared" si="3"/>
        <v>7.6</v>
      </c>
      <c r="AI25" s="11">
        <v>8</v>
      </c>
      <c r="AJ25" s="57">
        <v>5</v>
      </c>
      <c r="AK25" s="57">
        <v>2</v>
      </c>
      <c r="AL25" s="57">
        <v>1</v>
      </c>
      <c r="AM25" s="10">
        <f t="shared" si="4"/>
        <v>16</v>
      </c>
      <c r="AN25" s="11">
        <v>11.5</v>
      </c>
      <c r="AO25" s="11">
        <v>1</v>
      </c>
      <c r="AP25" s="11">
        <v>0</v>
      </c>
      <c r="AQ25" s="11">
        <v>0</v>
      </c>
      <c r="AR25" s="10">
        <f t="shared" si="5"/>
        <v>12.5</v>
      </c>
      <c r="AS25" s="12">
        <f t="shared" si="6"/>
        <v>36.1</v>
      </c>
      <c r="AT25" s="56">
        <v>150</v>
      </c>
      <c r="AU25" s="91">
        <f t="shared" si="7"/>
        <v>24.066666666666666</v>
      </c>
      <c r="AV25" s="59">
        <f t="shared" si="8"/>
        <v>38.2581171950048</v>
      </c>
      <c r="AW25" s="94" t="s">
        <v>39</v>
      </c>
      <c r="AX25" s="93"/>
      <c r="AY25" s="93"/>
      <c r="AZ25" s="93"/>
      <c r="BA25" s="93"/>
      <c r="BB25" s="93"/>
      <c r="BC25" s="93"/>
      <c r="BD25" s="93"/>
      <c r="BE25" s="93"/>
      <c r="BF25" s="93"/>
      <c r="BG25" s="93"/>
    </row>
    <row r="26" spans="1:59" ht="15.75" customHeight="1">
      <c r="A26" s="17" t="s">
        <v>310</v>
      </c>
      <c r="B26" s="18" t="s">
        <v>311</v>
      </c>
      <c r="C26" s="19" t="s">
        <v>312</v>
      </c>
      <c r="D26" s="19" t="s">
        <v>313</v>
      </c>
      <c r="E26" s="5">
        <v>17</v>
      </c>
      <c r="F26" s="4">
        <v>11.5</v>
      </c>
      <c r="G26" s="4">
        <v>11</v>
      </c>
      <c r="H26" s="4">
        <v>6.5</v>
      </c>
      <c r="I26" s="4">
        <v>9</v>
      </c>
      <c r="J26" s="4">
        <v>12</v>
      </c>
      <c r="K26" s="5">
        <v>49.5</v>
      </c>
      <c r="L26" s="4">
        <v>2.5</v>
      </c>
      <c r="M26" s="4">
        <v>2</v>
      </c>
      <c r="N26" s="4">
        <v>0.5</v>
      </c>
      <c r="O26" s="4">
        <v>2</v>
      </c>
      <c r="P26" s="4">
        <v>1</v>
      </c>
      <c r="Q26" s="4">
        <v>0.5</v>
      </c>
      <c r="R26" s="4">
        <v>0</v>
      </c>
      <c r="S26" s="4">
        <v>0.5</v>
      </c>
      <c r="T26" s="4">
        <v>2.5</v>
      </c>
      <c r="U26" s="4">
        <v>2.5</v>
      </c>
      <c r="V26" s="4">
        <v>3.5</v>
      </c>
      <c r="W26" s="4">
        <v>1</v>
      </c>
      <c r="X26" s="4">
        <v>1</v>
      </c>
      <c r="Y26" s="4">
        <v>2.5</v>
      </c>
      <c r="Z26" s="4">
        <v>1</v>
      </c>
      <c r="AA26" s="5">
        <f t="shared" si="0"/>
        <v>23</v>
      </c>
      <c r="AB26" s="20">
        <f t="shared" si="1"/>
        <v>89.5</v>
      </c>
      <c r="AC26" s="4">
        <v>173.5</v>
      </c>
      <c r="AD26" s="95">
        <f t="shared" si="2"/>
        <v>51.585014409221898</v>
      </c>
      <c r="AE26" s="4">
        <v>2</v>
      </c>
      <c r="AF26" s="4">
        <v>1</v>
      </c>
      <c r="AG26" s="4">
        <v>2</v>
      </c>
      <c r="AH26" s="5">
        <f t="shared" si="3"/>
        <v>5</v>
      </c>
      <c r="AI26" s="4">
        <v>7</v>
      </c>
      <c r="AJ26" s="47">
        <v>4</v>
      </c>
      <c r="AK26" s="4">
        <v>1</v>
      </c>
      <c r="AL26" s="4">
        <v>0</v>
      </c>
      <c r="AM26" s="5">
        <f t="shared" si="4"/>
        <v>12</v>
      </c>
      <c r="AN26" s="4">
        <v>7</v>
      </c>
      <c r="AO26" s="4">
        <v>0</v>
      </c>
      <c r="AP26" s="4">
        <v>0</v>
      </c>
      <c r="AQ26" s="4">
        <v>0</v>
      </c>
      <c r="AR26" s="5">
        <f t="shared" si="5"/>
        <v>7</v>
      </c>
      <c r="AS26" s="20">
        <f t="shared" si="6"/>
        <v>24</v>
      </c>
      <c r="AT26" s="43">
        <v>150</v>
      </c>
      <c r="AU26" s="87">
        <f t="shared" si="7"/>
        <v>16</v>
      </c>
      <c r="AV26" s="48">
        <f t="shared" si="8"/>
        <v>33.792507204610949</v>
      </c>
    </row>
    <row r="27" spans="1:59" ht="15.75" customHeight="1">
      <c r="A27" s="17" t="s">
        <v>314</v>
      </c>
      <c r="B27" s="18" t="s">
        <v>315</v>
      </c>
      <c r="C27" s="19" t="s">
        <v>280</v>
      </c>
      <c r="D27" s="19" t="s">
        <v>186</v>
      </c>
      <c r="E27" s="5">
        <v>14</v>
      </c>
      <c r="F27" s="4">
        <v>10.5</v>
      </c>
      <c r="G27" s="4">
        <v>10.5</v>
      </c>
      <c r="H27" s="4">
        <v>7.5</v>
      </c>
      <c r="I27" s="4">
        <v>6</v>
      </c>
      <c r="J27" s="4">
        <v>8.5</v>
      </c>
      <c r="K27" s="5">
        <v>43.5</v>
      </c>
      <c r="L27" s="4">
        <v>1.5</v>
      </c>
      <c r="M27" s="4">
        <v>1.5</v>
      </c>
      <c r="N27" s="4">
        <v>1</v>
      </c>
      <c r="O27" s="4">
        <v>3</v>
      </c>
      <c r="P27" s="4">
        <v>0</v>
      </c>
      <c r="Q27" s="4">
        <v>0</v>
      </c>
      <c r="R27" s="4">
        <v>2</v>
      </c>
      <c r="S27" s="4">
        <v>1</v>
      </c>
      <c r="T27" s="4">
        <v>2.5</v>
      </c>
      <c r="U27" s="4">
        <v>2.5</v>
      </c>
      <c r="V27" s="4">
        <v>2.5</v>
      </c>
      <c r="W27" s="4">
        <v>3</v>
      </c>
      <c r="X27" s="4">
        <v>1</v>
      </c>
      <c r="Y27" s="4">
        <v>2</v>
      </c>
      <c r="Z27" s="4">
        <v>0.5</v>
      </c>
      <c r="AA27" s="5">
        <f t="shared" si="0"/>
        <v>24</v>
      </c>
      <c r="AB27" s="20">
        <f t="shared" si="1"/>
        <v>81.5</v>
      </c>
      <c r="AC27" s="4">
        <v>173.5</v>
      </c>
      <c r="AD27" s="21">
        <f t="shared" si="2"/>
        <v>46.97406340057637</v>
      </c>
      <c r="AE27" s="4">
        <v>0</v>
      </c>
      <c r="AF27" s="4">
        <v>0</v>
      </c>
      <c r="AG27" s="4">
        <v>2</v>
      </c>
      <c r="AH27" s="5">
        <f t="shared" si="3"/>
        <v>2</v>
      </c>
      <c r="AI27" s="47">
        <v>8</v>
      </c>
      <c r="AJ27" s="47">
        <v>7</v>
      </c>
      <c r="AK27" s="4">
        <v>7</v>
      </c>
      <c r="AL27" s="4">
        <v>0</v>
      </c>
      <c r="AM27" s="5">
        <f t="shared" si="4"/>
        <v>22</v>
      </c>
      <c r="AN27" s="4">
        <v>5</v>
      </c>
      <c r="AO27" s="4">
        <v>5</v>
      </c>
      <c r="AP27" s="4">
        <v>6</v>
      </c>
      <c r="AQ27" s="4">
        <v>0</v>
      </c>
      <c r="AR27" s="5">
        <f t="shared" si="5"/>
        <v>16</v>
      </c>
      <c r="AS27" s="20">
        <f t="shared" si="6"/>
        <v>40</v>
      </c>
      <c r="AT27" s="43">
        <v>150</v>
      </c>
      <c r="AU27" s="87">
        <f t="shared" si="7"/>
        <v>26.666666666666668</v>
      </c>
      <c r="AV27" s="48">
        <f t="shared" si="8"/>
        <v>36.82036503362152</v>
      </c>
    </row>
    <row r="28" spans="1:59" ht="15.75" customHeight="1">
      <c r="A28" s="7" t="s">
        <v>316</v>
      </c>
      <c r="B28" s="26" t="s">
        <v>317</v>
      </c>
      <c r="C28" s="27" t="s">
        <v>300</v>
      </c>
      <c r="D28" s="27" t="s">
        <v>305</v>
      </c>
      <c r="E28" s="10">
        <v>22</v>
      </c>
      <c r="F28" s="11">
        <v>10</v>
      </c>
      <c r="G28" s="11">
        <v>9.5</v>
      </c>
      <c r="H28" s="11">
        <v>10.5</v>
      </c>
      <c r="I28" s="11">
        <v>7</v>
      </c>
      <c r="J28" s="11">
        <v>8</v>
      </c>
      <c r="K28" s="10">
        <v>44.5</v>
      </c>
      <c r="L28" s="11">
        <v>3.5</v>
      </c>
      <c r="M28" s="11">
        <v>3</v>
      </c>
      <c r="N28" s="11">
        <v>1</v>
      </c>
      <c r="O28" s="11">
        <v>2.5</v>
      </c>
      <c r="P28" s="11">
        <v>1</v>
      </c>
      <c r="Q28" s="11">
        <v>2</v>
      </c>
      <c r="R28" s="11">
        <v>2</v>
      </c>
      <c r="S28" s="11">
        <v>2</v>
      </c>
      <c r="T28" s="11">
        <v>1</v>
      </c>
      <c r="U28" s="11">
        <v>2.5</v>
      </c>
      <c r="V28" s="11">
        <v>3</v>
      </c>
      <c r="W28" s="11">
        <v>2</v>
      </c>
      <c r="X28" s="11">
        <v>3</v>
      </c>
      <c r="Y28" s="11">
        <v>1</v>
      </c>
      <c r="Z28" s="11">
        <v>0.5</v>
      </c>
      <c r="AA28" s="10">
        <f t="shared" si="0"/>
        <v>30</v>
      </c>
      <c r="AB28" s="12">
        <f t="shared" si="1"/>
        <v>96.5</v>
      </c>
      <c r="AC28" s="11">
        <v>173.5</v>
      </c>
      <c r="AD28" s="13">
        <f t="shared" si="2"/>
        <v>55.619596541786741</v>
      </c>
      <c r="AE28" s="11">
        <v>5.5</v>
      </c>
      <c r="AF28" s="11">
        <v>2</v>
      </c>
      <c r="AG28" s="11">
        <v>2</v>
      </c>
      <c r="AH28" s="10">
        <f t="shared" si="3"/>
        <v>9.5</v>
      </c>
      <c r="AI28" s="11">
        <v>5</v>
      </c>
      <c r="AJ28" s="57">
        <v>7</v>
      </c>
      <c r="AK28" s="57">
        <v>1</v>
      </c>
      <c r="AL28" s="57">
        <v>3</v>
      </c>
      <c r="AM28" s="10">
        <f t="shared" si="4"/>
        <v>16</v>
      </c>
      <c r="AN28" s="11">
        <v>7</v>
      </c>
      <c r="AO28" s="11">
        <v>0</v>
      </c>
      <c r="AP28" s="11">
        <v>0</v>
      </c>
      <c r="AQ28" s="11">
        <v>0</v>
      </c>
      <c r="AR28" s="10">
        <f t="shared" si="5"/>
        <v>7</v>
      </c>
      <c r="AS28" s="12">
        <f t="shared" si="6"/>
        <v>32.5</v>
      </c>
      <c r="AT28" s="56">
        <v>150</v>
      </c>
      <c r="AU28" s="91">
        <f t="shared" si="7"/>
        <v>21.666666666666668</v>
      </c>
      <c r="AV28" s="59">
        <f t="shared" si="8"/>
        <v>38.643131604226703</v>
      </c>
      <c r="AW28" s="94" t="s">
        <v>39</v>
      </c>
      <c r="AX28" s="93"/>
      <c r="AY28" s="93"/>
      <c r="AZ28" s="93"/>
      <c r="BA28" s="93"/>
      <c r="BB28" s="93"/>
      <c r="BC28" s="93"/>
      <c r="BD28" s="93"/>
      <c r="BE28" s="93"/>
      <c r="BF28" s="93"/>
      <c r="BG28" s="93"/>
    </row>
    <row r="29" spans="1:59" ht="15.75" customHeight="1">
      <c r="A29" s="17" t="s">
        <v>318</v>
      </c>
      <c r="B29" s="18" t="s">
        <v>319</v>
      </c>
      <c r="C29" s="19" t="s">
        <v>320</v>
      </c>
      <c r="D29" s="19" t="s">
        <v>309</v>
      </c>
      <c r="E29" s="5">
        <v>15</v>
      </c>
      <c r="F29" s="4">
        <v>11</v>
      </c>
      <c r="G29" s="4">
        <v>8</v>
      </c>
      <c r="H29" s="4">
        <v>10</v>
      </c>
      <c r="I29" s="4">
        <v>6.5</v>
      </c>
      <c r="J29" s="4">
        <v>12</v>
      </c>
      <c r="K29" s="5">
        <v>47</v>
      </c>
      <c r="L29" s="4">
        <v>3</v>
      </c>
      <c r="M29" s="4">
        <v>1</v>
      </c>
      <c r="N29" s="4">
        <v>0.5</v>
      </c>
      <c r="O29" s="4">
        <v>1.5</v>
      </c>
      <c r="P29" s="4">
        <v>1</v>
      </c>
      <c r="Q29" s="4">
        <v>2</v>
      </c>
      <c r="R29" s="4">
        <v>2.5</v>
      </c>
      <c r="S29" s="4">
        <v>0.5</v>
      </c>
      <c r="T29" s="4">
        <v>1.5</v>
      </c>
      <c r="U29" s="4">
        <v>2.5</v>
      </c>
      <c r="V29" s="4">
        <v>2</v>
      </c>
      <c r="W29" s="4">
        <v>1</v>
      </c>
      <c r="X29" s="4">
        <v>2.5</v>
      </c>
      <c r="Y29" s="4">
        <v>3.5</v>
      </c>
      <c r="Z29" s="4">
        <v>0.5</v>
      </c>
      <c r="AA29" s="5">
        <f t="shared" si="0"/>
        <v>25.5</v>
      </c>
      <c r="AB29" s="20">
        <f t="shared" si="1"/>
        <v>87.5</v>
      </c>
      <c r="AC29" s="4">
        <v>173.5</v>
      </c>
      <c r="AD29" s="95">
        <f t="shared" si="2"/>
        <v>50.432276657060513</v>
      </c>
      <c r="AE29" s="4">
        <v>0.1</v>
      </c>
      <c r="AF29" s="4">
        <v>0</v>
      </c>
      <c r="AG29" s="4">
        <v>0</v>
      </c>
      <c r="AH29" s="5">
        <f t="shared" si="3"/>
        <v>0.1</v>
      </c>
      <c r="AI29" s="4">
        <v>8</v>
      </c>
      <c r="AJ29" s="47">
        <v>4</v>
      </c>
      <c r="AK29" s="47">
        <v>0</v>
      </c>
      <c r="AL29" s="47">
        <v>3</v>
      </c>
      <c r="AM29" s="5">
        <f t="shared" si="4"/>
        <v>15</v>
      </c>
      <c r="AN29" s="4">
        <v>2.5</v>
      </c>
      <c r="AO29" s="4">
        <v>0</v>
      </c>
      <c r="AP29" s="4">
        <v>3</v>
      </c>
      <c r="AQ29" s="4">
        <v>0.5</v>
      </c>
      <c r="AR29" s="5">
        <f t="shared" si="5"/>
        <v>6</v>
      </c>
      <c r="AS29" s="20">
        <f t="shared" si="6"/>
        <v>21.1</v>
      </c>
      <c r="AT29" s="43">
        <v>150</v>
      </c>
      <c r="AU29" s="87">
        <f t="shared" si="7"/>
        <v>14.066666666666666</v>
      </c>
      <c r="AV29" s="48">
        <f t="shared" si="8"/>
        <v>32.249471661863588</v>
      </c>
    </row>
    <row r="30" spans="1:59" ht="15.75" customHeight="1">
      <c r="A30" s="7" t="s">
        <v>321</v>
      </c>
      <c r="B30" s="26" t="s">
        <v>322</v>
      </c>
      <c r="C30" s="27" t="s">
        <v>58</v>
      </c>
      <c r="D30" s="27" t="s">
        <v>323</v>
      </c>
      <c r="E30" s="10">
        <v>17</v>
      </c>
      <c r="F30" s="11">
        <v>10.5</v>
      </c>
      <c r="G30" s="11">
        <v>9.5</v>
      </c>
      <c r="H30" s="11">
        <v>11.5</v>
      </c>
      <c r="I30" s="11">
        <v>9</v>
      </c>
      <c r="J30" s="11">
        <v>11</v>
      </c>
      <c r="K30" s="10">
        <v>52</v>
      </c>
      <c r="L30" s="11">
        <v>3.5</v>
      </c>
      <c r="M30" s="11">
        <v>1.5</v>
      </c>
      <c r="N30" s="11">
        <v>1</v>
      </c>
      <c r="O30" s="11">
        <v>1.5</v>
      </c>
      <c r="P30" s="11">
        <v>1</v>
      </c>
      <c r="Q30" s="11">
        <v>0</v>
      </c>
      <c r="R30" s="11">
        <v>2</v>
      </c>
      <c r="S30" s="11">
        <v>2</v>
      </c>
      <c r="T30" s="11">
        <v>3</v>
      </c>
      <c r="U30" s="11">
        <v>2.5</v>
      </c>
      <c r="V30" s="11">
        <v>1.5</v>
      </c>
      <c r="W30" s="11">
        <v>2</v>
      </c>
      <c r="X30" s="11">
        <v>0.5</v>
      </c>
      <c r="Y30" s="11">
        <v>2.5</v>
      </c>
      <c r="Z30" s="11">
        <v>0</v>
      </c>
      <c r="AA30" s="10">
        <f t="shared" si="0"/>
        <v>24.5</v>
      </c>
      <c r="AB30" s="12">
        <f t="shared" si="1"/>
        <v>93.5</v>
      </c>
      <c r="AC30" s="11">
        <v>173.5</v>
      </c>
      <c r="AD30" s="13">
        <f t="shared" si="2"/>
        <v>53.89048991354467</v>
      </c>
      <c r="AE30" s="11">
        <v>2.1</v>
      </c>
      <c r="AF30" s="11">
        <v>2</v>
      </c>
      <c r="AG30" s="11">
        <v>2</v>
      </c>
      <c r="AH30" s="10">
        <f t="shared" si="3"/>
        <v>6.1</v>
      </c>
      <c r="AI30" s="11">
        <v>7</v>
      </c>
      <c r="AJ30" s="57">
        <v>7</v>
      </c>
      <c r="AK30" s="57">
        <v>0</v>
      </c>
      <c r="AL30" s="57">
        <v>2</v>
      </c>
      <c r="AM30" s="10">
        <f t="shared" si="4"/>
        <v>16</v>
      </c>
      <c r="AN30" s="11">
        <v>11</v>
      </c>
      <c r="AO30" s="11">
        <v>0</v>
      </c>
      <c r="AP30" s="11">
        <v>3</v>
      </c>
      <c r="AQ30" s="11">
        <v>0.5</v>
      </c>
      <c r="AR30" s="10">
        <f t="shared" si="5"/>
        <v>14.5</v>
      </c>
      <c r="AS30" s="12">
        <f t="shared" si="6"/>
        <v>36.6</v>
      </c>
      <c r="AT30" s="56">
        <v>150</v>
      </c>
      <c r="AU30" s="91">
        <f t="shared" si="7"/>
        <v>24.4</v>
      </c>
      <c r="AV30" s="59">
        <f t="shared" si="8"/>
        <v>39.145244956772331</v>
      </c>
      <c r="AW30" s="94" t="s">
        <v>39</v>
      </c>
      <c r="AX30" s="93"/>
      <c r="AY30" s="93"/>
      <c r="AZ30" s="93"/>
      <c r="BA30" s="93"/>
      <c r="BB30" s="93"/>
      <c r="BC30" s="93"/>
      <c r="BD30" s="93"/>
      <c r="BE30" s="93"/>
      <c r="BF30" s="93"/>
      <c r="BG30" s="93"/>
    </row>
    <row r="31" spans="1:59" ht="15.75" customHeight="1">
      <c r="A31" s="17" t="s">
        <v>324</v>
      </c>
      <c r="B31" s="18" t="s">
        <v>325</v>
      </c>
      <c r="C31" s="19" t="s">
        <v>326</v>
      </c>
      <c r="D31" s="19" t="s">
        <v>309</v>
      </c>
      <c r="E31" s="5">
        <v>18</v>
      </c>
      <c r="F31" s="4">
        <v>7.5</v>
      </c>
      <c r="G31" s="4">
        <v>8</v>
      </c>
      <c r="H31" s="4">
        <v>7.5</v>
      </c>
      <c r="I31" s="4">
        <v>7</v>
      </c>
      <c r="J31" s="4">
        <v>10</v>
      </c>
      <c r="K31" s="5">
        <v>40.5</v>
      </c>
      <c r="L31" s="4">
        <v>2.5</v>
      </c>
      <c r="M31" s="4">
        <v>1</v>
      </c>
      <c r="N31" s="4">
        <v>0.5</v>
      </c>
      <c r="O31" s="4">
        <v>1.5</v>
      </c>
      <c r="P31" s="4">
        <v>0.5</v>
      </c>
      <c r="Q31" s="4">
        <v>2</v>
      </c>
      <c r="R31" s="4">
        <v>2</v>
      </c>
      <c r="S31" s="4">
        <v>1</v>
      </c>
      <c r="T31" s="4">
        <v>2</v>
      </c>
      <c r="U31" s="4">
        <v>2.5</v>
      </c>
      <c r="V31" s="4">
        <v>2.5</v>
      </c>
      <c r="W31" s="4">
        <v>1</v>
      </c>
      <c r="X31" s="4">
        <v>2.5</v>
      </c>
      <c r="Y31" s="4">
        <v>3.5</v>
      </c>
      <c r="Z31" s="4">
        <v>0.5</v>
      </c>
      <c r="AA31" s="5">
        <f t="shared" si="0"/>
        <v>25.5</v>
      </c>
      <c r="AB31" s="20">
        <f t="shared" si="1"/>
        <v>84</v>
      </c>
      <c r="AC31" s="4">
        <v>173.5</v>
      </c>
      <c r="AD31" s="21">
        <f t="shared" si="2"/>
        <v>48.414985590778095</v>
      </c>
      <c r="AE31" s="4">
        <v>2.1</v>
      </c>
      <c r="AF31" s="4">
        <v>0</v>
      </c>
      <c r="AG31" s="4">
        <v>0</v>
      </c>
      <c r="AH31" s="5">
        <f t="shared" si="3"/>
        <v>2.1</v>
      </c>
      <c r="AI31" s="4">
        <v>4</v>
      </c>
      <c r="AJ31" s="47">
        <v>5</v>
      </c>
      <c r="AK31" s="47">
        <v>2</v>
      </c>
      <c r="AL31" s="4">
        <v>0</v>
      </c>
      <c r="AM31" s="5">
        <f t="shared" si="4"/>
        <v>11</v>
      </c>
      <c r="AN31" s="4">
        <v>4</v>
      </c>
      <c r="AO31" s="4">
        <v>1</v>
      </c>
      <c r="AP31" s="4">
        <v>3</v>
      </c>
      <c r="AQ31" s="4">
        <v>0</v>
      </c>
      <c r="AR31" s="5">
        <f t="shared" si="5"/>
        <v>8</v>
      </c>
      <c r="AS31" s="20">
        <f t="shared" si="6"/>
        <v>21.1</v>
      </c>
      <c r="AT31" s="43">
        <v>150</v>
      </c>
      <c r="AU31" s="87">
        <f t="shared" si="7"/>
        <v>14.066666666666666</v>
      </c>
      <c r="AV31" s="48">
        <f t="shared" si="8"/>
        <v>31.240826128722382</v>
      </c>
    </row>
    <row r="32" spans="1:59" ht="15.75" customHeight="1">
      <c r="A32" s="17" t="s">
        <v>327</v>
      </c>
      <c r="B32" s="18" t="s">
        <v>328</v>
      </c>
      <c r="C32" s="19" t="s">
        <v>108</v>
      </c>
      <c r="D32" s="19" t="s">
        <v>329</v>
      </c>
      <c r="E32" s="5">
        <v>15</v>
      </c>
      <c r="F32" s="4">
        <v>6.5</v>
      </c>
      <c r="G32" s="4">
        <v>8.5</v>
      </c>
      <c r="H32" s="4">
        <v>6.5</v>
      </c>
      <c r="I32" s="4">
        <v>7.5</v>
      </c>
      <c r="J32" s="4">
        <v>11.5</v>
      </c>
      <c r="K32" s="5">
        <v>40</v>
      </c>
      <c r="L32" s="4">
        <v>0.5</v>
      </c>
      <c r="M32" s="4">
        <v>0.5</v>
      </c>
      <c r="N32" s="4">
        <v>1.5</v>
      </c>
      <c r="O32" s="4">
        <v>2</v>
      </c>
      <c r="P32" s="4">
        <v>1</v>
      </c>
      <c r="Q32" s="4">
        <v>0</v>
      </c>
      <c r="R32" s="4">
        <v>1.5</v>
      </c>
      <c r="S32" s="4">
        <v>1</v>
      </c>
      <c r="T32" s="4">
        <v>0</v>
      </c>
      <c r="U32" s="4">
        <v>2</v>
      </c>
      <c r="V32" s="4">
        <v>3</v>
      </c>
      <c r="W32" s="4">
        <v>1.5</v>
      </c>
      <c r="X32" s="4">
        <v>0</v>
      </c>
      <c r="Y32" s="4">
        <v>0.5</v>
      </c>
      <c r="Z32" s="4">
        <v>0</v>
      </c>
      <c r="AA32" s="5">
        <f t="shared" si="0"/>
        <v>15</v>
      </c>
      <c r="AB32" s="20">
        <f t="shared" si="1"/>
        <v>70</v>
      </c>
      <c r="AC32" s="4">
        <v>173.5</v>
      </c>
      <c r="AD32" s="21">
        <f t="shared" si="2"/>
        <v>40.345821325648416</v>
      </c>
      <c r="AE32" s="4">
        <v>0.1</v>
      </c>
      <c r="AF32" s="4">
        <v>0</v>
      </c>
      <c r="AG32" s="4">
        <v>0</v>
      </c>
      <c r="AH32" s="5">
        <f t="shared" si="3"/>
        <v>0.1</v>
      </c>
      <c r="AI32" s="4">
        <v>6</v>
      </c>
      <c r="AJ32" s="4">
        <v>4</v>
      </c>
      <c r="AK32" s="47">
        <v>3</v>
      </c>
      <c r="AL32" s="4">
        <v>0</v>
      </c>
      <c r="AM32" s="5">
        <f t="shared" si="4"/>
        <v>13</v>
      </c>
      <c r="AN32" s="4">
        <v>11</v>
      </c>
      <c r="AO32" s="4">
        <v>0</v>
      </c>
      <c r="AP32" s="4">
        <v>0</v>
      </c>
      <c r="AQ32" s="4">
        <v>0</v>
      </c>
      <c r="AR32" s="5">
        <f t="shared" si="5"/>
        <v>11</v>
      </c>
      <c r="AS32" s="20">
        <f t="shared" si="6"/>
        <v>24.1</v>
      </c>
      <c r="AT32" s="43">
        <v>150</v>
      </c>
      <c r="AU32" s="87">
        <f t="shared" si="7"/>
        <v>16.066666666666666</v>
      </c>
      <c r="AV32" s="48">
        <f t="shared" si="8"/>
        <v>28.206243996157539</v>
      </c>
    </row>
    <row r="33" spans="1:48" ht="15.75" customHeight="1">
      <c r="A33" s="17" t="s">
        <v>330</v>
      </c>
      <c r="B33" s="18" t="s">
        <v>331</v>
      </c>
      <c r="C33" s="19" t="s">
        <v>214</v>
      </c>
      <c r="D33" s="19" t="s">
        <v>85</v>
      </c>
      <c r="E33" s="5">
        <v>17</v>
      </c>
      <c r="F33" s="4">
        <v>8.5</v>
      </c>
      <c r="G33" s="4">
        <v>12</v>
      </c>
      <c r="H33" s="4">
        <v>8.5</v>
      </c>
      <c r="I33" s="4">
        <v>9</v>
      </c>
      <c r="J33" s="4">
        <v>10</v>
      </c>
      <c r="K33" s="5">
        <v>47.5</v>
      </c>
      <c r="L33" s="4">
        <v>2.5</v>
      </c>
      <c r="M33" s="4">
        <v>1.5</v>
      </c>
      <c r="N33" s="4">
        <v>2</v>
      </c>
      <c r="O33" s="4">
        <v>2</v>
      </c>
      <c r="P33" s="4">
        <v>1</v>
      </c>
      <c r="Q33" s="4">
        <v>2</v>
      </c>
      <c r="R33" s="4">
        <v>1.5</v>
      </c>
      <c r="S33" s="4">
        <v>1</v>
      </c>
      <c r="T33" s="4">
        <v>1</v>
      </c>
      <c r="U33" s="4">
        <v>2.5</v>
      </c>
      <c r="V33" s="4">
        <v>2.5</v>
      </c>
      <c r="W33" s="4">
        <v>2.5</v>
      </c>
      <c r="X33" s="4">
        <v>1</v>
      </c>
      <c r="Y33" s="4">
        <v>2.5</v>
      </c>
      <c r="Z33" s="4">
        <v>0.5</v>
      </c>
      <c r="AA33" s="5">
        <f t="shared" si="0"/>
        <v>26</v>
      </c>
      <c r="AB33" s="20">
        <f t="shared" si="1"/>
        <v>90.5</v>
      </c>
      <c r="AC33" s="4">
        <v>173.5</v>
      </c>
      <c r="AD33" s="95">
        <f t="shared" si="2"/>
        <v>52.161383285302598</v>
      </c>
      <c r="AE33" s="4">
        <v>2.1</v>
      </c>
      <c r="AF33" s="4">
        <v>2</v>
      </c>
      <c r="AG33" s="4">
        <v>0</v>
      </c>
      <c r="AH33" s="5">
        <f t="shared" si="3"/>
        <v>4.0999999999999996</v>
      </c>
      <c r="AI33" s="47">
        <v>5</v>
      </c>
      <c r="AJ33" s="47">
        <v>4</v>
      </c>
      <c r="AK33" s="4">
        <v>2</v>
      </c>
      <c r="AL33" s="4">
        <v>0</v>
      </c>
      <c r="AM33" s="5">
        <f t="shared" si="4"/>
        <v>11</v>
      </c>
      <c r="AN33" s="4">
        <v>7</v>
      </c>
      <c r="AO33" s="4">
        <v>1</v>
      </c>
      <c r="AP33" s="4">
        <v>5</v>
      </c>
      <c r="AQ33" s="4">
        <v>0</v>
      </c>
      <c r="AR33" s="5">
        <f t="shared" si="5"/>
        <v>13</v>
      </c>
      <c r="AS33" s="20">
        <f t="shared" si="6"/>
        <v>28.1</v>
      </c>
      <c r="AT33" s="43">
        <v>150</v>
      </c>
      <c r="AU33" s="87">
        <f t="shared" si="7"/>
        <v>18.733333333333334</v>
      </c>
      <c r="AV33" s="48">
        <f t="shared" si="8"/>
        <v>35.447358309317963</v>
      </c>
    </row>
    <row r="34" spans="1:48" ht="15.75" customHeight="1">
      <c r="A34" s="17" t="s">
        <v>332</v>
      </c>
      <c r="B34" s="18" t="s">
        <v>333</v>
      </c>
      <c r="C34" s="19" t="s">
        <v>65</v>
      </c>
      <c r="D34" s="19" t="s">
        <v>72</v>
      </c>
      <c r="E34" s="5">
        <v>15</v>
      </c>
      <c r="F34" s="4">
        <v>10.5</v>
      </c>
      <c r="G34" s="4">
        <v>6.5</v>
      </c>
      <c r="H34" s="4">
        <v>9.5</v>
      </c>
      <c r="I34" s="4">
        <v>7</v>
      </c>
      <c r="J34" s="4">
        <v>8.5</v>
      </c>
      <c r="K34" s="5">
        <v>41.5</v>
      </c>
      <c r="L34" s="4">
        <v>3</v>
      </c>
      <c r="M34" s="4">
        <v>0.5</v>
      </c>
      <c r="N34" s="4">
        <v>2</v>
      </c>
      <c r="O34" s="4">
        <v>2</v>
      </c>
      <c r="P34" s="4">
        <v>2</v>
      </c>
      <c r="Q34" s="4">
        <v>2</v>
      </c>
      <c r="R34" s="4">
        <v>2.5</v>
      </c>
      <c r="S34" s="4">
        <v>2</v>
      </c>
      <c r="T34" s="4">
        <v>1.5</v>
      </c>
      <c r="U34" s="4">
        <v>3</v>
      </c>
      <c r="V34" s="4">
        <v>3</v>
      </c>
      <c r="W34" s="4">
        <v>1</v>
      </c>
      <c r="X34" s="4">
        <v>2.5</v>
      </c>
      <c r="Y34" s="4">
        <v>3.5</v>
      </c>
      <c r="Z34" s="4">
        <v>0.5</v>
      </c>
      <c r="AA34" s="5">
        <f t="shared" si="0"/>
        <v>31</v>
      </c>
      <c r="AB34" s="20">
        <f t="shared" si="1"/>
        <v>87.5</v>
      </c>
      <c r="AC34" s="4">
        <v>173.5</v>
      </c>
      <c r="AD34" s="95">
        <f t="shared" si="2"/>
        <v>50.432276657060513</v>
      </c>
      <c r="AE34" s="4">
        <v>0.2</v>
      </c>
      <c r="AF34" s="4">
        <v>1</v>
      </c>
      <c r="AG34" s="4">
        <v>0</v>
      </c>
      <c r="AH34" s="5">
        <f t="shared" si="3"/>
        <v>1.2</v>
      </c>
      <c r="AI34" s="4">
        <v>6</v>
      </c>
      <c r="AJ34" s="47">
        <v>5</v>
      </c>
      <c r="AK34" s="4">
        <v>3</v>
      </c>
      <c r="AL34" s="47">
        <v>4</v>
      </c>
      <c r="AM34" s="5">
        <f t="shared" si="4"/>
        <v>18</v>
      </c>
      <c r="AN34" s="4">
        <v>7.5</v>
      </c>
      <c r="AO34" s="4">
        <v>1</v>
      </c>
      <c r="AP34" s="4">
        <v>3</v>
      </c>
      <c r="AQ34" s="4">
        <v>0</v>
      </c>
      <c r="AR34" s="5">
        <f t="shared" si="5"/>
        <v>11.5</v>
      </c>
      <c r="AS34" s="20">
        <f t="shared" si="6"/>
        <v>30.7</v>
      </c>
      <c r="AT34" s="43">
        <v>150</v>
      </c>
      <c r="AU34" s="87">
        <f t="shared" si="7"/>
        <v>20.466666666666665</v>
      </c>
      <c r="AV34" s="48">
        <f t="shared" si="8"/>
        <v>35.449471661863591</v>
      </c>
    </row>
    <row r="35" spans="1:48" ht="15.75" customHeight="1">
      <c r="A35" s="17" t="s">
        <v>334</v>
      </c>
      <c r="B35" s="18" t="s">
        <v>335</v>
      </c>
      <c r="C35" s="19" t="s">
        <v>336</v>
      </c>
      <c r="D35" s="19" t="s">
        <v>85</v>
      </c>
      <c r="E35" s="5">
        <v>17</v>
      </c>
      <c r="F35" s="4">
        <v>7</v>
      </c>
      <c r="G35" s="4">
        <v>8</v>
      </c>
      <c r="H35" s="4">
        <v>7.5</v>
      </c>
      <c r="I35" s="4">
        <v>7</v>
      </c>
      <c r="J35" s="4">
        <v>10</v>
      </c>
      <c r="K35" s="5">
        <v>40</v>
      </c>
      <c r="L35" s="4">
        <v>2.5</v>
      </c>
      <c r="M35" s="4">
        <v>1</v>
      </c>
      <c r="N35" s="4">
        <v>0.5</v>
      </c>
      <c r="O35" s="4">
        <v>1.5</v>
      </c>
      <c r="P35" s="4">
        <v>0.5</v>
      </c>
      <c r="Q35" s="4">
        <v>2</v>
      </c>
      <c r="R35" s="4">
        <v>2</v>
      </c>
      <c r="S35" s="4">
        <v>1</v>
      </c>
      <c r="T35" s="4">
        <v>2</v>
      </c>
      <c r="U35" s="4">
        <v>2.5</v>
      </c>
      <c r="V35" s="4">
        <v>2.5</v>
      </c>
      <c r="W35" s="4">
        <v>1</v>
      </c>
      <c r="X35" s="4">
        <v>2</v>
      </c>
      <c r="Y35" s="4">
        <v>3.5</v>
      </c>
      <c r="Z35" s="4">
        <v>0.5</v>
      </c>
      <c r="AA35" s="5">
        <f t="shared" si="0"/>
        <v>25</v>
      </c>
      <c r="AB35" s="20">
        <f t="shared" si="1"/>
        <v>82</v>
      </c>
      <c r="AC35" s="4">
        <v>173.5</v>
      </c>
      <c r="AD35" s="21">
        <f t="shared" si="2"/>
        <v>47.262247838616716</v>
      </c>
      <c r="AE35" s="4">
        <v>3.7</v>
      </c>
      <c r="AF35" s="4">
        <v>0</v>
      </c>
      <c r="AG35" s="4">
        <v>0</v>
      </c>
      <c r="AH35" s="5">
        <f t="shared" si="3"/>
        <v>3.7</v>
      </c>
      <c r="AI35" s="4">
        <v>5</v>
      </c>
      <c r="AJ35" s="47">
        <v>5</v>
      </c>
      <c r="AK35" s="47">
        <v>1</v>
      </c>
      <c r="AL35" s="4">
        <v>0</v>
      </c>
      <c r="AM35" s="5">
        <f t="shared" si="4"/>
        <v>11</v>
      </c>
      <c r="AN35" s="4">
        <v>4</v>
      </c>
      <c r="AO35" s="4">
        <v>1</v>
      </c>
      <c r="AP35" s="4">
        <v>3</v>
      </c>
      <c r="AQ35" s="4">
        <v>0</v>
      </c>
      <c r="AR35" s="5">
        <f t="shared" si="5"/>
        <v>8</v>
      </c>
      <c r="AS35" s="20">
        <f t="shared" si="6"/>
        <v>22.7</v>
      </c>
      <c r="AT35" s="43">
        <v>150</v>
      </c>
      <c r="AU35" s="87">
        <f t="shared" si="7"/>
        <v>15.133333333333333</v>
      </c>
      <c r="AV35" s="48">
        <f t="shared" si="8"/>
        <v>31.197790585975024</v>
      </c>
    </row>
    <row r="36" spans="1:48" ht="15.75" customHeight="1">
      <c r="A36" s="17" t="s">
        <v>337</v>
      </c>
      <c r="B36" s="18" t="s">
        <v>338</v>
      </c>
      <c r="C36" s="19" t="s">
        <v>162</v>
      </c>
      <c r="D36" s="19" t="s">
        <v>72</v>
      </c>
      <c r="E36" s="5">
        <v>12</v>
      </c>
      <c r="F36" s="4">
        <v>10.5</v>
      </c>
      <c r="G36" s="4">
        <v>8</v>
      </c>
      <c r="H36" s="4">
        <v>7</v>
      </c>
      <c r="I36" s="4">
        <v>8</v>
      </c>
      <c r="J36" s="4">
        <v>9.5</v>
      </c>
      <c r="K36" s="5">
        <v>42.5</v>
      </c>
      <c r="L36" s="4">
        <v>2.5</v>
      </c>
      <c r="M36" s="4">
        <v>1</v>
      </c>
      <c r="N36" s="4">
        <v>1.5</v>
      </c>
      <c r="O36" s="4">
        <v>3</v>
      </c>
      <c r="P36" s="4">
        <v>0</v>
      </c>
      <c r="Q36" s="4">
        <v>1</v>
      </c>
      <c r="R36" s="4">
        <v>1.5</v>
      </c>
      <c r="S36" s="4">
        <v>0.5</v>
      </c>
      <c r="T36" s="4">
        <v>1.5</v>
      </c>
      <c r="U36" s="4">
        <v>1.5</v>
      </c>
      <c r="V36" s="4">
        <v>1.5</v>
      </c>
      <c r="W36" s="4">
        <v>2</v>
      </c>
      <c r="X36" s="4">
        <v>2.5</v>
      </c>
      <c r="Y36" s="4">
        <v>2.5</v>
      </c>
      <c r="Z36" s="4">
        <v>0</v>
      </c>
      <c r="AA36" s="5">
        <f t="shared" si="0"/>
        <v>22.5</v>
      </c>
      <c r="AB36" s="20">
        <f t="shared" si="1"/>
        <v>77</v>
      </c>
      <c r="AC36" s="4">
        <v>173.5</v>
      </c>
      <c r="AD36" s="21">
        <f t="shared" si="2"/>
        <v>44.380403458213259</v>
      </c>
      <c r="AE36" s="4">
        <v>0.1</v>
      </c>
      <c r="AF36" s="4">
        <v>0</v>
      </c>
      <c r="AG36" s="4">
        <v>0</v>
      </c>
      <c r="AH36" s="5">
        <f t="shared" si="3"/>
        <v>0.1</v>
      </c>
      <c r="AI36" s="4">
        <v>4</v>
      </c>
      <c r="AJ36" s="4">
        <v>5</v>
      </c>
      <c r="AK36" s="47">
        <v>1</v>
      </c>
      <c r="AL36" s="4">
        <v>0</v>
      </c>
      <c r="AM36" s="5">
        <f t="shared" si="4"/>
        <v>10</v>
      </c>
      <c r="AN36" s="4">
        <v>3</v>
      </c>
      <c r="AO36" s="4">
        <v>0</v>
      </c>
      <c r="AP36" s="4">
        <v>0</v>
      </c>
      <c r="AQ36" s="4">
        <v>0</v>
      </c>
      <c r="AR36" s="5">
        <f t="shared" si="5"/>
        <v>3</v>
      </c>
      <c r="AS36" s="20">
        <f t="shared" si="6"/>
        <v>13.1</v>
      </c>
      <c r="AT36" s="43">
        <v>150</v>
      </c>
      <c r="AU36" s="87">
        <f t="shared" si="7"/>
        <v>8.7333333333333325</v>
      </c>
      <c r="AV36" s="48">
        <f t="shared" si="8"/>
        <v>26.556868395773296</v>
      </c>
    </row>
    <row r="37" spans="1:48" ht="15.75" customHeight="1">
      <c r="A37" s="17" t="s">
        <v>339</v>
      </c>
      <c r="B37" s="18" t="s">
        <v>340</v>
      </c>
      <c r="C37" s="19" t="s">
        <v>341</v>
      </c>
      <c r="D37" s="19" t="s">
        <v>342</v>
      </c>
      <c r="E37" s="5">
        <v>9</v>
      </c>
      <c r="F37" s="4">
        <v>9.5</v>
      </c>
      <c r="G37" s="4">
        <v>8.5</v>
      </c>
      <c r="H37" s="4">
        <v>8</v>
      </c>
      <c r="I37" s="4">
        <v>9.5</v>
      </c>
      <c r="J37" s="4">
        <v>9.5</v>
      </c>
      <c r="K37" s="5">
        <v>44.5</v>
      </c>
      <c r="L37" s="4">
        <v>2</v>
      </c>
      <c r="M37" s="4">
        <v>1</v>
      </c>
      <c r="N37" s="4">
        <v>1</v>
      </c>
      <c r="O37" s="4">
        <v>1</v>
      </c>
      <c r="P37" s="4">
        <v>1</v>
      </c>
      <c r="Q37" s="4">
        <v>2</v>
      </c>
      <c r="R37" s="4">
        <v>0.5</v>
      </c>
      <c r="S37" s="4">
        <v>1</v>
      </c>
      <c r="T37" s="4">
        <v>2</v>
      </c>
      <c r="U37" s="4">
        <v>2.5</v>
      </c>
      <c r="V37" s="4">
        <v>1.5</v>
      </c>
      <c r="W37" s="4">
        <v>2.5</v>
      </c>
      <c r="X37" s="4">
        <v>2.5</v>
      </c>
      <c r="Y37" s="4">
        <v>2</v>
      </c>
      <c r="Z37" s="4">
        <v>1</v>
      </c>
      <c r="AA37" s="5">
        <f t="shared" si="0"/>
        <v>23.5</v>
      </c>
      <c r="AB37" s="20">
        <f t="shared" si="1"/>
        <v>77</v>
      </c>
      <c r="AC37" s="4">
        <v>173.5</v>
      </c>
      <c r="AD37" s="21">
        <f t="shared" si="2"/>
        <v>44.380403458213259</v>
      </c>
      <c r="AE37" s="4">
        <v>1</v>
      </c>
      <c r="AF37" s="4">
        <v>0</v>
      </c>
      <c r="AG37" s="4">
        <v>2</v>
      </c>
      <c r="AH37" s="5">
        <f t="shared" si="3"/>
        <v>3</v>
      </c>
      <c r="AI37" s="47">
        <v>5</v>
      </c>
      <c r="AJ37" s="4">
        <v>4</v>
      </c>
      <c r="AK37" s="4">
        <v>0</v>
      </c>
      <c r="AL37" s="4">
        <v>0</v>
      </c>
      <c r="AM37" s="5">
        <f t="shared" si="4"/>
        <v>9</v>
      </c>
      <c r="AN37" s="4">
        <v>7</v>
      </c>
      <c r="AO37" s="4">
        <v>0</v>
      </c>
      <c r="AP37" s="4">
        <v>0</v>
      </c>
      <c r="AQ37" s="4">
        <v>0</v>
      </c>
      <c r="AR37" s="5">
        <f t="shared" si="5"/>
        <v>7</v>
      </c>
      <c r="AS37" s="20">
        <f t="shared" si="6"/>
        <v>19</v>
      </c>
      <c r="AT37" s="43">
        <v>150</v>
      </c>
      <c r="AU37" s="87">
        <f t="shared" si="7"/>
        <v>12.666666666666666</v>
      </c>
      <c r="AV37" s="48">
        <f t="shared" si="8"/>
        <v>28.523535062439962</v>
      </c>
    </row>
    <row r="38" spans="1:48" ht="15.75" customHeight="1">
      <c r="A38" s="17" t="s">
        <v>343</v>
      </c>
      <c r="B38" s="18" t="s">
        <v>344</v>
      </c>
      <c r="C38" s="19" t="s">
        <v>345</v>
      </c>
      <c r="D38" s="19" t="s">
        <v>346</v>
      </c>
      <c r="E38" s="5">
        <v>13</v>
      </c>
      <c r="F38" s="4">
        <v>10.5</v>
      </c>
      <c r="G38" s="4">
        <v>9</v>
      </c>
      <c r="H38" s="4">
        <v>8</v>
      </c>
      <c r="I38" s="4">
        <v>7</v>
      </c>
      <c r="J38" s="4">
        <v>7.5</v>
      </c>
      <c r="K38" s="5">
        <v>41.5</v>
      </c>
      <c r="L38" s="4">
        <v>1</v>
      </c>
      <c r="M38" s="4">
        <v>0</v>
      </c>
      <c r="N38" s="4">
        <v>0.5</v>
      </c>
      <c r="O38" s="4">
        <v>2</v>
      </c>
      <c r="P38" s="4">
        <v>1</v>
      </c>
      <c r="Q38" s="4">
        <v>0</v>
      </c>
      <c r="R38" s="4">
        <v>2.5</v>
      </c>
      <c r="S38" s="4">
        <v>0</v>
      </c>
      <c r="T38" s="4">
        <v>2</v>
      </c>
      <c r="U38" s="4">
        <v>2.5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5">
        <f t="shared" si="0"/>
        <v>11.5</v>
      </c>
      <c r="AB38" s="20">
        <f t="shared" si="1"/>
        <v>66</v>
      </c>
      <c r="AC38" s="4">
        <v>173.5</v>
      </c>
      <c r="AD38" s="21">
        <f t="shared" si="2"/>
        <v>38.040345821325651</v>
      </c>
      <c r="AE38" s="4">
        <v>0</v>
      </c>
      <c r="AF38" s="4">
        <v>0</v>
      </c>
      <c r="AG38" s="4">
        <v>2</v>
      </c>
      <c r="AH38" s="5">
        <f t="shared" si="3"/>
        <v>2</v>
      </c>
      <c r="AI38" s="47">
        <v>6</v>
      </c>
      <c r="AJ38" s="47">
        <v>6</v>
      </c>
      <c r="AK38" s="47">
        <v>1</v>
      </c>
      <c r="AL38" s="4">
        <v>0</v>
      </c>
      <c r="AM38" s="5">
        <f t="shared" si="4"/>
        <v>13</v>
      </c>
      <c r="AN38" s="4">
        <v>3</v>
      </c>
      <c r="AO38" s="4">
        <v>1</v>
      </c>
      <c r="AP38" s="4">
        <v>0</v>
      </c>
      <c r="AQ38" s="4">
        <v>0</v>
      </c>
      <c r="AR38" s="5">
        <f t="shared" si="5"/>
        <v>4</v>
      </c>
      <c r="AS38" s="20">
        <f t="shared" si="6"/>
        <v>19</v>
      </c>
      <c r="AT38" s="43">
        <v>150</v>
      </c>
      <c r="AU38" s="87">
        <f t="shared" si="7"/>
        <v>12.666666666666666</v>
      </c>
      <c r="AV38" s="48">
        <f t="shared" si="8"/>
        <v>25.353506243996158</v>
      </c>
    </row>
    <row r="39" spans="1:48" ht="15.75" customHeight="1">
      <c r="AM39" s="96"/>
      <c r="AU39" s="41"/>
    </row>
    <row r="40" spans="1:48" ht="15.75" customHeight="1">
      <c r="AM40" s="96"/>
      <c r="AU40" s="41"/>
    </row>
    <row r="41" spans="1:48" ht="15.75" customHeight="1">
      <c r="AM41" s="96"/>
      <c r="AU41" s="41"/>
    </row>
    <row r="42" spans="1:48" ht="15.75" customHeight="1">
      <c r="AM42" s="96"/>
      <c r="AU42" s="41"/>
    </row>
    <row r="43" spans="1:48" ht="15.75" customHeight="1">
      <c r="AM43" s="96"/>
      <c r="AU43" s="41"/>
    </row>
    <row r="44" spans="1:48" ht="15.75" customHeight="1">
      <c r="AM44" s="96"/>
      <c r="AU44" s="41"/>
    </row>
    <row r="45" spans="1:48" ht="15.75" customHeight="1">
      <c r="AM45" s="96"/>
      <c r="AU45" s="41"/>
    </row>
    <row r="46" spans="1:48" ht="15.75" customHeight="1">
      <c r="AM46" s="96"/>
      <c r="AU46" s="41"/>
    </row>
    <row r="47" spans="1:48" ht="15.75" customHeight="1">
      <c r="AM47" s="96"/>
      <c r="AU47" s="41"/>
    </row>
    <row r="48" spans="1:48" ht="15.75" customHeight="1">
      <c r="AM48" s="96"/>
      <c r="AU48" s="41"/>
    </row>
    <row r="49" spans="39:47" ht="15.75" customHeight="1">
      <c r="AM49" s="96"/>
      <c r="AU49" s="41"/>
    </row>
    <row r="50" spans="39:47" ht="15.75" customHeight="1">
      <c r="AM50" s="96"/>
      <c r="AU50" s="41"/>
    </row>
    <row r="51" spans="39:47" ht="15.75" customHeight="1">
      <c r="AM51" s="96"/>
      <c r="AU51" s="41"/>
    </row>
    <row r="52" spans="39:47" ht="15.75" customHeight="1">
      <c r="AM52" s="96"/>
      <c r="AU52" s="41"/>
    </row>
    <row r="53" spans="39:47" ht="15.75" customHeight="1">
      <c r="AM53" s="96"/>
      <c r="AU53" s="41"/>
    </row>
    <row r="54" spans="39:47" ht="15.75" customHeight="1">
      <c r="AM54" s="96"/>
      <c r="AU54" s="41"/>
    </row>
    <row r="55" spans="39:47" ht="15.75" customHeight="1">
      <c r="AM55" s="96"/>
      <c r="AU55" s="41"/>
    </row>
    <row r="56" spans="39:47" ht="15.75" customHeight="1">
      <c r="AM56" s="96"/>
      <c r="AU56" s="41"/>
    </row>
    <row r="57" spans="39:47" ht="15.75" customHeight="1">
      <c r="AM57" s="96"/>
      <c r="AU57" s="41"/>
    </row>
    <row r="58" spans="39:47" ht="15.75" customHeight="1">
      <c r="AM58" s="96"/>
      <c r="AU58" s="41"/>
    </row>
    <row r="59" spans="39:47" ht="15.75" customHeight="1">
      <c r="AM59" s="96"/>
      <c r="AU59" s="41"/>
    </row>
    <row r="60" spans="39:47" ht="15.75" customHeight="1">
      <c r="AM60" s="96"/>
      <c r="AU60" s="41"/>
    </row>
    <row r="61" spans="39:47" ht="15.75" customHeight="1">
      <c r="AM61" s="96"/>
      <c r="AU61" s="41"/>
    </row>
    <row r="62" spans="39:47" ht="15.75" customHeight="1">
      <c r="AM62" s="96"/>
      <c r="AU62" s="41"/>
    </row>
    <row r="63" spans="39:47" ht="15.75" customHeight="1">
      <c r="AM63" s="96"/>
      <c r="AU63" s="41"/>
    </row>
    <row r="64" spans="39:47" ht="15.75" customHeight="1">
      <c r="AM64" s="96"/>
      <c r="AU64" s="41"/>
    </row>
    <row r="65" spans="39:47" ht="15.75" customHeight="1">
      <c r="AM65" s="96"/>
      <c r="AU65" s="41"/>
    </row>
    <row r="66" spans="39:47" ht="15.75" customHeight="1">
      <c r="AM66" s="96"/>
      <c r="AU66" s="41"/>
    </row>
    <row r="67" spans="39:47" ht="15.75" customHeight="1">
      <c r="AM67" s="96"/>
      <c r="AU67" s="41"/>
    </row>
    <row r="68" spans="39:47" ht="15.75" customHeight="1">
      <c r="AM68" s="96"/>
      <c r="AU68" s="41"/>
    </row>
    <row r="69" spans="39:47" ht="15.75" customHeight="1">
      <c r="AM69" s="96"/>
      <c r="AU69" s="41"/>
    </row>
    <row r="70" spans="39:47" ht="15.75" customHeight="1">
      <c r="AM70" s="96"/>
      <c r="AU70" s="41"/>
    </row>
    <row r="71" spans="39:47" ht="15.75" customHeight="1">
      <c r="AM71" s="96"/>
      <c r="AU71" s="41"/>
    </row>
    <row r="72" spans="39:47" ht="15.75" customHeight="1">
      <c r="AM72" s="96"/>
      <c r="AU72" s="41"/>
    </row>
    <row r="73" spans="39:47" ht="15.75" customHeight="1">
      <c r="AM73" s="96"/>
      <c r="AU73" s="41"/>
    </row>
    <row r="74" spans="39:47" ht="15.75" customHeight="1">
      <c r="AM74" s="96"/>
      <c r="AU74" s="41"/>
    </row>
    <row r="75" spans="39:47" ht="15.75" customHeight="1">
      <c r="AM75" s="96"/>
      <c r="AU75" s="41"/>
    </row>
    <row r="76" spans="39:47" ht="15.75" customHeight="1">
      <c r="AM76" s="96"/>
      <c r="AU76" s="41"/>
    </row>
    <row r="77" spans="39:47" ht="15.75" customHeight="1">
      <c r="AM77" s="96"/>
      <c r="AU77" s="41"/>
    </row>
    <row r="78" spans="39:47" ht="15.75" customHeight="1">
      <c r="AM78" s="96"/>
      <c r="AU78" s="41"/>
    </row>
    <row r="79" spans="39:47" ht="15.75" customHeight="1">
      <c r="AM79" s="96"/>
      <c r="AU79" s="41"/>
    </row>
    <row r="80" spans="39:47" ht="15.75" customHeight="1">
      <c r="AM80" s="96"/>
      <c r="AU80" s="41"/>
    </row>
    <row r="81" spans="39:47" ht="15.75" customHeight="1">
      <c r="AM81" s="96"/>
      <c r="AU81" s="41"/>
    </row>
    <row r="82" spans="39:47" ht="15.75" customHeight="1">
      <c r="AM82" s="96"/>
      <c r="AU82" s="41"/>
    </row>
    <row r="83" spans="39:47" ht="15.75" customHeight="1">
      <c r="AM83" s="96"/>
      <c r="AU83" s="41"/>
    </row>
    <row r="84" spans="39:47" ht="15.75" customHeight="1">
      <c r="AM84" s="96"/>
      <c r="AU84" s="41"/>
    </row>
    <row r="85" spans="39:47" ht="15.75" customHeight="1">
      <c r="AM85" s="96"/>
      <c r="AU85" s="41"/>
    </row>
    <row r="86" spans="39:47" ht="15.75" customHeight="1">
      <c r="AM86" s="96"/>
      <c r="AU86" s="41"/>
    </row>
    <row r="87" spans="39:47" ht="15.75" customHeight="1">
      <c r="AM87" s="96"/>
      <c r="AU87" s="41"/>
    </row>
    <row r="88" spans="39:47" ht="15.75" customHeight="1">
      <c r="AM88" s="96"/>
      <c r="AU88" s="41"/>
    </row>
    <row r="89" spans="39:47" ht="15.75" customHeight="1">
      <c r="AM89" s="96"/>
      <c r="AU89" s="41"/>
    </row>
    <row r="90" spans="39:47" ht="15.75" customHeight="1">
      <c r="AM90" s="96"/>
      <c r="AU90" s="41"/>
    </row>
    <row r="91" spans="39:47" ht="15.75" customHeight="1">
      <c r="AM91" s="96"/>
      <c r="AU91" s="41"/>
    </row>
    <row r="92" spans="39:47" ht="15.75" customHeight="1">
      <c r="AM92" s="96"/>
      <c r="AU92" s="41"/>
    </row>
    <row r="93" spans="39:47" ht="15.75" customHeight="1">
      <c r="AM93" s="96"/>
      <c r="AU93" s="41"/>
    </row>
    <row r="94" spans="39:47" ht="15.75" customHeight="1">
      <c r="AM94" s="96"/>
      <c r="AU94" s="41"/>
    </row>
    <row r="95" spans="39:47" ht="15.75" customHeight="1">
      <c r="AM95" s="96"/>
      <c r="AU95" s="41"/>
    </row>
    <row r="96" spans="39:47" ht="15.75" customHeight="1">
      <c r="AM96" s="96"/>
      <c r="AU96" s="41"/>
    </row>
    <row r="97" spans="39:47" ht="15.75" customHeight="1">
      <c r="AM97" s="96"/>
      <c r="AU97" s="41"/>
    </row>
    <row r="98" spans="39:47" ht="15.75" customHeight="1">
      <c r="AM98" s="96"/>
      <c r="AU98" s="41"/>
    </row>
    <row r="99" spans="39:47" ht="15.75" customHeight="1">
      <c r="AM99" s="96"/>
      <c r="AU99" s="41"/>
    </row>
    <row r="100" spans="39:47" ht="15.75" customHeight="1">
      <c r="AM100" s="96"/>
      <c r="AU100" s="41"/>
    </row>
    <row r="101" spans="39:47" ht="15.75" customHeight="1">
      <c r="AM101" s="96"/>
      <c r="AU101" s="41"/>
    </row>
    <row r="102" spans="39:47" ht="15.75" customHeight="1">
      <c r="AM102" s="96"/>
      <c r="AU102" s="41"/>
    </row>
    <row r="103" spans="39:47" ht="15.75" customHeight="1">
      <c r="AM103" s="96"/>
      <c r="AU103" s="41"/>
    </row>
    <row r="104" spans="39:47" ht="15.75" customHeight="1">
      <c r="AM104" s="96"/>
      <c r="AU104" s="41"/>
    </row>
    <row r="105" spans="39:47" ht="15.75" customHeight="1">
      <c r="AM105" s="96"/>
      <c r="AU105" s="41"/>
    </row>
    <row r="106" spans="39:47" ht="15.75" customHeight="1">
      <c r="AM106" s="96"/>
      <c r="AU106" s="41"/>
    </row>
    <row r="107" spans="39:47" ht="15.75" customHeight="1">
      <c r="AM107" s="96"/>
      <c r="AU107" s="41"/>
    </row>
    <row r="108" spans="39:47" ht="15.75" customHeight="1">
      <c r="AM108" s="96"/>
      <c r="AU108" s="41"/>
    </row>
    <row r="109" spans="39:47" ht="15.75" customHeight="1">
      <c r="AM109" s="96"/>
      <c r="AU109" s="41"/>
    </row>
    <row r="110" spans="39:47" ht="15.75" customHeight="1">
      <c r="AM110" s="96"/>
      <c r="AU110" s="41"/>
    </row>
    <row r="111" spans="39:47" ht="15.75" customHeight="1">
      <c r="AM111" s="96"/>
      <c r="AU111" s="41"/>
    </row>
    <row r="112" spans="39:47" ht="15.75" customHeight="1">
      <c r="AM112" s="96"/>
      <c r="AU112" s="41"/>
    </row>
    <row r="113" spans="39:47" ht="15.75" customHeight="1">
      <c r="AM113" s="96"/>
      <c r="AU113" s="41"/>
    </row>
    <row r="114" spans="39:47" ht="15.75" customHeight="1">
      <c r="AM114" s="96"/>
      <c r="AU114" s="41"/>
    </row>
    <row r="115" spans="39:47" ht="15.75" customHeight="1">
      <c r="AM115" s="96"/>
      <c r="AU115" s="41"/>
    </row>
    <row r="116" spans="39:47" ht="15.75" customHeight="1">
      <c r="AM116" s="96"/>
      <c r="AU116" s="41"/>
    </row>
    <row r="117" spans="39:47" ht="15.75" customHeight="1">
      <c r="AM117" s="96"/>
      <c r="AU117" s="41"/>
    </row>
    <row r="118" spans="39:47" ht="15.75" customHeight="1">
      <c r="AM118" s="96"/>
      <c r="AU118" s="41"/>
    </row>
    <row r="119" spans="39:47" ht="15.75" customHeight="1">
      <c r="AM119" s="96"/>
      <c r="AU119" s="41"/>
    </row>
    <row r="120" spans="39:47" ht="15.75" customHeight="1">
      <c r="AM120" s="96"/>
      <c r="AU120" s="41"/>
    </row>
    <row r="121" spans="39:47" ht="15.75" customHeight="1">
      <c r="AM121" s="96"/>
      <c r="AU121" s="41"/>
    </row>
    <row r="122" spans="39:47" ht="15.75" customHeight="1">
      <c r="AM122" s="96"/>
      <c r="AU122" s="41"/>
    </row>
    <row r="123" spans="39:47" ht="15.75" customHeight="1">
      <c r="AM123" s="96"/>
      <c r="AU123" s="41"/>
    </row>
    <row r="124" spans="39:47" ht="15.75" customHeight="1">
      <c r="AM124" s="96"/>
      <c r="AU124" s="41"/>
    </row>
    <row r="125" spans="39:47" ht="15.75" customHeight="1">
      <c r="AM125" s="96"/>
      <c r="AU125" s="41"/>
    </row>
    <row r="126" spans="39:47" ht="15.75" customHeight="1">
      <c r="AM126" s="96"/>
      <c r="AU126" s="41"/>
    </row>
    <row r="127" spans="39:47" ht="15.75" customHeight="1">
      <c r="AM127" s="96"/>
      <c r="AU127" s="41"/>
    </row>
    <row r="128" spans="39:47" ht="15.75" customHeight="1">
      <c r="AM128" s="96"/>
      <c r="AU128" s="41"/>
    </row>
    <row r="129" spans="39:47" ht="15.75" customHeight="1">
      <c r="AM129" s="96"/>
      <c r="AU129" s="41"/>
    </row>
    <row r="130" spans="39:47" ht="15.75" customHeight="1">
      <c r="AM130" s="96"/>
      <c r="AU130" s="41"/>
    </row>
    <row r="131" spans="39:47" ht="15.75" customHeight="1">
      <c r="AM131" s="96"/>
      <c r="AU131" s="41"/>
    </row>
    <row r="132" spans="39:47" ht="15.75" customHeight="1">
      <c r="AM132" s="96"/>
      <c r="AU132" s="41"/>
    </row>
    <row r="133" spans="39:47" ht="15.75" customHeight="1">
      <c r="AM133" s="96"/>
      <c r="AU133" s="41"/>
    </row>
    <row r="134" spans="39:47" ht="15.75" customHeight="1">
      <c r="AM134" s="96"/>
      <c r="AU134" s="41"/>
    </row>
    <row r="135" spans="39:47" ht="15.75" customHeight="1">
      <c r="AM135" s="96"/>
      <c r="AU135" s="41"/>
    </row>
    <row r="136" spans="39:47" ht="15.75" customHeight="1">
      <c r="AM136" s="96"/>
      <c r="AU136" s="41"/>
    </row>
    <row r="137" spans="39:47" ht="15.75" customHeight="1">
      <c r="AM137" s="96"/>
      <c r="AU137" s="41"/>
    </row>
    <row r="138" spans="39:47" ht="15.75" customHeight="1">
      <c r="AM138" s="96"/>
      <c r="AU138" s="41"/>
    </row>
    <row r="139" spans="39:47" ht="15.75" customHeight="1">
      <c r="AM139" s="96"/>
      <c r="AU139" s="41"/>
    </row>
    <row r="140" spans="39:47" ht="15.75" customHeight="1">
      <c r="AM140" s="96"/>
      <c r="AU140" s="41"/>
    </row>
    <row r="141" spans="39:47" ht="15.75" customHeight="1">
      <c r="AM141" s="96"/>
      <c r="AU141" s="41"/>
    </row>
    <row r="142" spans="39:47" ht="15.75" customHeight="1">
      <c r="AM142" s="96"/>
      <c r="AU142" s="41"/>
    </row>
    <row r="143" spans="39:47" ht="15.75" customHeight="1">
      <c r="AM143" s="96"/>
      <c r="AU143" s="41"/>
    </row>
    <row r="144" spans="39:47" ht="15.75" customHeight="1">
      <c r="AM144" s="96"/>
      <c r="AU144" s="41"/>
    </row>
    <row r="145" spans="39:47" ht="15.75" customHeight="1">
      <c r="AM145" s="96"/>
      <c r="AU145" s="41"/>
    </row>
    <row r="146" spans="39:47" ht="15.75" customHeight="1">
      <c r="AM146" s="96"/>
      <c r="AU146" s="41"/>
    </row>
    <row r="147" spans="39:47" ht="15.75" customHeight="1">
      <c r="AM147" s="96"/>
      <c r="AU147" s="41"/>
    </row>
    <row r="148" spans="39:47" ht="15.75" customHeight="1">
      <c r="AM148" s="96"/>
      <c r="AU148" s="41"/>
    </row>
    <row r="149" spans="39:47" ht="15.75" customHeight="1">
      <c r="AM149" s="96"/>
      <c r="AU149" s="41"/>
    </row>
    <row r="150" spans="39:47" ht="15.75" customHeight="1">
      <c r="AM150" s="96"/>
      <c r="AU150" s="41"/>
    </row>
    <row r="151" spans="39:47" ht="15.75" customHeight="1">
      <c r="AM151" s="96"/>
      <c r="AU151" s="41"/>
    </row>
    <row r="152" spans="39:47" ht="15.75" customHeight="1">
      <c r="AM152" s="96"/>
      <c r="AU152" s="41"/>
    </row>
    <row r="153" spans="39:47" ht="15.75" customHeight="1">
      <c r="AM153" s="96"/>
      <c r="AU153" s="41"/>
    </row>
    <row r="154" spans="39:47" ht="15.75" customHeight="1">
      <c r="AM154" s="96"/>
      <c r="AU154" s="41"/>
    </row>
    <row r="155" spans="39:47" ht="15.75" customHeight="1">
      <c r="AM155" s="96"/>
      <c r="AU155" s="41"/>
    </row>
    <row r="156" spans="39:47" ht="15.75" customHeight="1">
      <c r="AM156" s="96"/>
      <c r="AU156" s="41"/>
    </row>
    <row r="157" spans="39:47" ht="15.75" customHeight="1">
      <c r="AM157" s="96"/>
      <c r="AU157" s="41"/>
    </row>
    <row r="158" spans="39:47" ht="15.75" customHeight="1">
      <c r="AM158" s="96"/>
      <c r="AU158" s="41"/>
    </row>
    <row r="159" spans="39:47" ht="15.75" customHeight="1">
      <c r="AM159" s="96"/>
      <c r="AU159" s="41"/>
    </row>
    <row r="160" spans="39:47" ht="15.75" customHeight="1">
      <c r="AM160" s="96"/>
      <c r="AU160" s="41"/>
    </row>
    <row r="161" spans="39:47" ht="15.75" customHeight="1">
      <c r="AM161" s="96"/>
      <c r="AU161" s="41"/>
    </row>
    <row r="162" spans="39:47" ht="15.75" customHeight="1">
      <c r="AM162" s="96"/>
      <c r="AU162" s="41"/>
    </row>
    <row r="163" spans="39:47" ht="15.75" customHeight="1">
      <c r="AM163" s="96"/>
      <c r="AU163" s="41"/>
    </row>
    <row r="164" spans="39:47" ht="15.75" customHeight="1">
      <c r="AM164" s="96"/>
      <c r="AU164" s="41"/>
    </row>
    <row r="165" spans="39:47" ht="15.75" customHeight="1">
      <c r="AM165" s="96"/>
      <c r="AU165" s="41"/>
    </row>
    <row r="166" spans="39:47" ht="15.75" customHeight="1">
      <c r="AM166" s="96"/>
      <c r="AU166" s="41"/>
    </row>
    <row r="167" spans="39:47" ht="15.75" customHeight="1">
      <c r="AM167" s="96"/>
      <c r="AU167" s="41"/>
    </row>
    <row r="168" spans="39:47" ht="15.75" customHeight="1">
      <c r="AM168" s="96"/>
      <c r="AU168" s="41"/>
    </row>
    <row r="169" spans="39:47" ht="15.75" customHeight="1">
      <c r="AM169" s="96"/>
      <c r="AU169" s="41"/>
    </row>
    <row r="170" spans="39:47" ht="15.75" customHeight="1">
      <c r="AM170" s="96"/>
      <c r="AU170" s="41"/>
    </row>
    <row r="171" spans="39:47" ht="15.75" customHeight="1">
      <c r="AM171" s="96"/>
      <c r="AU171" s="41"/>
    </row>
    <row r="172" spans="39:47" ht="15.75" customHeight="1">
      <c r="AM172" s="96"/>
      <c r="AU172" s="41"/>
    </row>
    <row r="173" spans="39:47" ht="15.75" customHeight="1">
      <c r="AM173" s="96"/>
      <c r="AU173" s="41"/>
    </row>
    <row r="174" spans="39:47" ht="15.75" customHeight="1">
      <c r="AM174" s="96"/>
      <c r="AU174" s="41"/>
    </row>
    <row r="175" spans="39:47" ht="15.75" customHeight="1">
      <c r="AM175" s="96"/>
      <c r="AU175" s="41"/>
    </row>
    <row r="176" spans="39:47" ht="15.75" customHeight="1">
      <c r="AM176" s="96"/>
      <c r="AU176" s="41"/>
    </row>
    <row r="177" spans="39:47" ht="15.75" customHeight="1">
      <c r="AM177" s="96"/>
      <c r="AU177" s="41"/>
    </row>
    <row r="178" spans="39:47" ht="15.75" customHeight="1">
      <c r="AM178" s="96"/>
      <c r="AU178" s="41"/>
    </row>
    <row r="179" spans="39:47" ht="15.75" customHeight="1">
      <c r="AM179" s="96"/>
      <c r="AU179" s="41"/>
    </row>
    <row r="180" spans="39:47" ht="15.75" customHeight="1">
      <c r="AM180" s="96"/>
      <c r="AU180" s="41"/>
    </row>
    <row r="181" spans="39:47" ht="15.75" customHeight="1">
      <c r="AM181" s="96"/>
      <c r="AU181" s="41"/>
    </row>
    <row r="182" spans="39:47" ht="15.75" customHeight="1">
      <c r="AM182" s="96"/>
      <c r="AU182" s="41"/>
    </row>
    <row r="183" spans="39:47" ht="15.75" customHeight="1">
      <c r="AM183" s="96"/>
      <c r="AU183" s="41"/>
    </row>
    <row r="184" spans="39:47" ht="15.75" customHeight="1">
      <c r="AM184" s="96"/>
      <c r="AU184" s="41"/>
    </row>
    <row r="185" spans="39:47" ht="15.75" customHeight="1">
      <c r="AM185" s="96"/>
      <c r="AU185" s="41"/>
    </row>
    <row r="186" spans="39:47" ht="15.75" customHeight="1">
      <c r="AM186" s="96"/>
      <c r="AU186" s="41"/>
    </row>
    <row r="187" spans="39:47" ht="15.75" customHeight="1">
      <c r="AM187" s="96"/>
      <c r="AU187" s="41"/>
    </row>
    <row r="188" spans="39:47" ht="15.75" customHeight="1">
      <c r="AM188" s="96"/>
      <c r="AU188" s="41"/>
    </row>
    <row r="189" spans="39:47" ht="15.75" customHeight="1">
      <c r="AM189" s="96"/>
      <c r="AU189" s="41"/>
    </row>
    <row r="190" spans="39:47" ht="15.75" customHeight="1">
      <c r="AM190" s="96"/>
      <c r="AU190" s="41"/>
    </row>
    <row r="191" spans="39:47" ht="15.75" customHeight="1">
      <c r="AM191" s="96"/>
      <c r="AU191" s="41"/>
    </row>
    <row r="192" spans="39:47" ht="15.75" customHeight="1">
      <c r="AM192" s="96"/>
      <c r="AU192" s="41"/>
    </row>
    <row r="193" spans="39:47" ht="15.75" customHeight="1">
      <c r="AM193" s="96"/>
      <c r="AU193" s="41"/>
    </row>
    <row r="194" spans="39:47" ht="15.75" customHeight="1">
      <c r="AM194" s="96"/>
      <c r="AU194" s="41"/>
    </row>
    <row r="195" spans="39:47" ht="15.75" customHeight="1">
      <c r="AM195" s="96"/>
      <c r="AU195" s="41"/>
    </row>
    <row r="196" spans="39:47" ht="15.75" customHeight="1">
      <c r="AM196" s="96"/>
      <c r="AU196" s="41"/>
    </row>
    <row r="197" spans="39:47" ht="15.75" customHeight="1">
      <c r="AM197" s="96"/>
      <c r="AU197" s="41"/>
    </row>
    <row r="198" spans="39:47" ht="15.75" customHeight="1">
      <c r="AM198" s="96"/>
      <c r="AU198" s="41"/>
    </row>
    <row r="199" spans="39:47" ht="15.75" customHeight="1">
      <c r="AM199" s="96"/>
      <c r="AU199" s="41"/>
    </row>
    <row r="200" spans="39:47" ht="15.75" customHeight="1">
      <c r="AM200" s="96"/>
      <c r="AU200" s="41"/>
    </row>
    <row r="201" spans="39:47" ht="15.75" customHeight="1">
      <c r="AM201" s="96"/>
      <c r="AU201" s="41"/>
    </row>
    <row r="202" spans="39:47" ht="15.75" customHeight="1">
      <c r="AM202" s="96"/>
      <c r="AU202" s="41"/>
    </row>
    <row r="203" spans="39:47" ht="15.75" customHeight="1">
      <c r="AM203" s="96"/>
      <c r="AU203" s="41"/>
    </row>
    <row r="204" spans="39:47" ht="15.75" customHeight="1">
      <c r="AM204" s="96"/>
      <c r="AU204" s="41"/>
    </row>
    <row r="205" spans="39:47" ht="15.75" customHeight="1">
      <c r="AM205" s="96"/>
      <c r="AU205" s="41"/>
    </row>
    <row r="206" spans="39:47" ht="15.75" customHeight="1">
      <c r="AM206" s="96"/>
      <c r="AU206" s="41"/>
    </row>
    <row r="207" spans="39:47" ht="15.75" customHeight="1">
      <c r="AM207" s="96"/>
      <c r="AU207" s="41"/>
    </row>
    <row r="208" spans="39:47" ht="15.75" customHeight="1">
      <c r="AM208" s="96"/>
      <c r="AU208" s="41"/>
    </row>
    <row r="209" spans="39:47" ht="15.75" customHeight="1">
      <c r="AM209" s="96"/>
      <c r="AU209" s="41"/>
    </row>
    <row r="210" spans="39:47" ht="15.75" customHeight="1">
      <c r="AM210" s="96"/>
      <c r="AU210" s="41"/>
    </row>
    <row r="211" spans="39:47" ht="15.75" customHeight="1">
      <c r="AM211" s="96"/>
      <c r="AU211" s="41"/>
    </row>
    <row r="212" spans="39:47" ht="15.75" customHeight="1">
      <c r="AM212" s="96"/>
      <c r="AU212" s="41"/>
    </row>
    <row r="213" spans="39:47" ht="15.75" customHeight="1">
      <c r="AM213" s="96"/>
      <c r="AU213" s="41"/>
    </row>
    <row r="214" spans="39:47" ht="15.75" customHeight="1">
      <c r="AM214" s="96"/>
      <c r="AU214" s="41"/>
    </row>
    <row r="215" spans="39:47" ht="15.75" customHeight="1">
      <c r="AM215" s="96"/>
      <c r="AU215" s="41"/>
    </row>
    <row r="216" spans="39:47" ht="15.75" customHeight="1">
      <c r="AM216" s="96"/>
      <c r="AU216" s="41"/>
    </row>
    <row r="217" spans="39:47" ht="15.75" customHeight="1">
      <c r="AM217" s="96"/>
      <c r="AU217" s="41"/>
    </row>
    <row r="218" spans="39:47" ht="15.75" customHeight="1">
      <c r="AM218" s="96"/>
      <c r="AU218" s="41"/>
    </row>
    <row r="219" spans="39:47" ht="15.75" customHeight="1">
      <c r="AM219" s="96"/>
      <c r="AU219" s="41"/>
    </row>
    <row r="220" spans="39:47" ht="15.75" customHeight="1">
      <c r="AM220" s="96"/>
      <c r="AU220" s="41"/>
    </row>
    <row r="221" spans="39:47" ht="15.75" customHeight="1">
      <c r="AM221" s="96"/>
      <c r="AU221" s="41"/>
    </row>
    <row r="222" spans="39:47" ht="15.75" customHeight="1">
      <c r="AM222" s="96"/>
      <c r="AU222" s="41"/>
    </row>
    <row r="223" spans="39:47" ht="15.75" customHeight="1">
      <c r="AM223" s="96"/>
      <c r="AU223" s="41"/>
    </row>
    <row r="224" spans="39:47" ht="15.75" customHeight="1">
      <c r="AM224" s="96"/>
      <c r="AU224" s="41"/>
    </row>
    <row r="225" spans="39:47" ht="15.75" customHeight="1">
      <c r="AM225" s="96"/>
      <c r="AU225" s="41"/>
    </row>
    <row r="226" spans="39:47" ht="15.75" customHeight="1">
      <c r="AM226" s="96"/>
      <c r="AU226" s="41"/>
    </row>
    <row r="227" spans="39:47" ht="15.75" customHeight="1">
      <c r="AM227" s="96"/>
      <c r="AU227" s="41"/>
    </row>
    <row r="228" spans="39:47" ht="15.75" customHeight="1">
      <c r="AM228" s="96"/>
      <c r="AU228" s="41"/>
    </row>
    <row r="229" spans="39:47" ht="15.75" customHeight="1">
      <c r="AM229" s="96"/>
      <c r="AU229" s="41"/>
    </row>
    <row r="230" spans="39:47" ht="15.75" customHeight="1">
      <c r="AM230" s="96"/>
      <c r="AU230" s="41"/>
    </row>
    <row r="231" spans="39:47" ht="15.75" customHeight="1">
      <c r="AM231" s="96"/>
      <c r="AU231" s="41"/>
    </row>
    <row r="232" spans="39:47" ht="15.75" customHeight="1">
      <c r="AM232" s="96"/>
      <c r="AU232" s="41"/>
    </row>
    <row r="233" spans="39:47" ht="15.75" customHeight="1">
      <c r="AM233" s="96"/>
      <c r="AU233" s="41"/>
    </row>
    <row r="234" spans="39:47" ht="15.75" customHeight="1">
      <c r="AM234" s="96"/>
      <c r="AU234" s="41"/>
    </row>
    <row r="235" spans="39:47" ht="15.75" customHeight="1">
      <c r="AM235" s="96"/>
      <c r="AU235" s="41"/>
    </row>
    <row r="236" spans="39:47" ht="15.75" customHeight="1">
      <c r="AM236" s="96"/>
      <c r="AU236" s="41"/>
    </row>
    <row r="237" spans="39:47" ht="15.75" customHeight="1">
      <c r="AM237" s="96"/>
      <c r="AU237" s="41"/>
    </row>
    <row r="238" spans="39:47" ht="15.75" customHeight="1">
      <c r="AM238" s="96"/>
      <c r="AU238" s="41"/>
    </row>
    <row r="239" spans="39:47" ht="15.75" customHeight="1">
      <c r="AM239" s="96"/>
      <c r="AU239" s="41"/>
    </row>
    <row r="240" spans="39:47" ht="15.75" customHeight="1">
      <c r="AM240" s="96"/>
      <c r="AU240" s="41"/>
    </row>
    <row r="241" spans="39:47" ht="15.75" customHeight="1">
      <c r="AM241" s="96"/>
      <c r="AU241" s="41"/>
    </row>
    <row r="242" spans="39:47" ht="15.75" customHeight="1">
      <c r="AM242" s="96"/>
      <c r="AU242" s="41"/>
    </row>
    <row r="243" spans="39:47" ht="15.75" customHeight="1">
      <c r="AM243" s="96"/>
      <c r="AU243" s="41"/>
    </row>
    <row r="244" spans="39:47" ht="15.75" customHeight="1">
      <c r="AM244" s="96"/>
      <c r="AU244" s="41"/>
    </row>
    <row r="245" spans="39:47" ht="15.75" customHeight="1">
      <c r="AM245" s="96"/>
      <c r="AU245" s="41"/>
    </row>
    <row r="246" spans="39:47" ht="15.75" customHeight="1">
      <c r="AM246" s="96"/>
      <c r="AU246" s="41"/>
    </row>
    <row r="247" spans="39:47" ht="15.75" customHeight="1">
      <c r="AM247" s="96"/>
      <c r="AU247" s="41"/>
    </row>
    <row r="248" spans="39:47" ht="15.75" customHeight="1">
      <c r="AM248" s="96"/>
      <c r="AU248" s="41"/>
    </row>
    <row r="249" spans="39:47" ht="15.75" customHeight="1">
      <c r="AM249" s="96"/>
      <c r="AU249" s="41"/>
    </row>
    <row r="250" spans="39:47" ht="15.75" customHeight="1">
      <c r="AM250" s="96"/>
      <c r="AU250" s="41"/>
    </row>
    <row r="251" spans="39:47" ht="15.75" customHeight="1">
      <c r="AM251" s="96"/>
      <c r="AU251" s="41"/>
    </row>
    <row r="252" spans="39:47" ht="15.75" customHeight="1">
      <c r="AM252" s="96"/>
      <c r="AU252" s="41"/>
    </row>
    <row r="253" spans="39:47" ht="15.75" customHeight="1">
      <c r="AM253" s="96"/>
      <c r="AU253" s="41"/>
    </row>
    <row r="254" spans="39:47" ht="15.75" customHeight="1">
      <c r="AM254" s="96"/>
      <c r="AU254" s="41"/>
    </row>
    <row r="255" spans="39:47" ht="15.75" customHeight="1">
      <c r="AM255" s="96"/>
      <c r="AU255" s="41"/>
    </row>
    <row r="256" spans="39:47" ht="15.75" customHeight="1">
      <c r="AM256" s="96"/>
      <c r="AU256" s="41"/>
    </row>
    <row r="257" spans="39:47" ht="15.75" customHeight="1">
      <c r="AM257" s="96"/>
      <c r="AU257" s="41"/>
    </row>
    <row r="258" spans="39:47" ht="15.75" customHeight="1">
      <c r="AM258" s="96"/>
      <c r="AU258" s="41"/>
    </row>
    <row r="259" spans="39:47" ht="15.75" customHeight="1">
      <c r="AM259" s="96"/>
      <c r="AU259" s="41"/>
    </row>
    <row r="260" spans="39:47" ht="15.75" customHeight="1">
      <c r="AM260" s="96"/>
      <c r="AU260" s="41"/>
    </row>
    <row r="261" spans="39:47" ht="15.75" customHeight="1">
      <c r="AM261" s="96"/>
      <c r="AU261" s="41"/>
    </row>
    <row r="262" spans="39:47" ht="15.75" customHeight="1">
      <c r="AM262" s="96"/>
      <c r="AU262" s="41"/>
    </row>
    <row r="263" spans="39:47" ht="15.75" customHeight="1">
      <c r="AM263" s="96"/>
      <c r="AU263" s="41"/>
    </row>
    <row r="264" spans="39:47" ht="15.75" customHeight="1">
      <c r="AM264" s="96"/>
      <c r="AU264" s="41"/>
    </row>
    <row r="265" spans="39:47" ht="15.75" customHeight="1">
      <c r="AM265" s="96"/>
      <c r="AU265" s="41"/>
    </row>
    <row r="266" spans="39:47" ht="15.75" customHeight="1">
      <c r="AM266" s="96"/>
      <c r="AU266" s="41"/>
    </row>
    <row r="267" spans="39:47" ht="15.75" customHeight="1">
      <c r="AM267" s="96"/>
      <c r="AU267" s="41"/>
    </row>
    <row r="268" spans="39:47" ht="15.75" customHeight="1">
      <c r="AM268" s="96"/>
      <c r="AU268" s="41"/>
    </row>
    <row r="269" spans="39:47" ht="15.75" customHeight="1">
      <c r="AM269" s="96"/>
      <c r="AU269" s="41"/>
    </row>
    <row r="270" spans="39:47" ht="15.75" customHeight="1">
      <c r="AM270" s="96"/>
      <c r="AU270" s="41"/>
    </row>
    <row r="271" spans="39:47" ht="15.75" customHeight="1">
      <c r="AM271" s="96"/>
      <c r="AU271" s="41"/>
    </row>
    <row r="272" spans="39:47" ht="15.75" customHeight="1">
      <c r="AM272" s="96"/>
      <c r="AU272" s="41"/>
    </row>
    <row r="273" spans="39:47" ht="15.75" customHeight="1">
      <c r="AM273" s="96"/>
      <c r="AU273" s="41"/>
    </row>
    <row r="274" spans="39:47" ht="15.75" customHeight="1">
      <c r="AM274" s="96"/>
      <c r="AU274" s="41"/>
    </row>
    <row r="275" spans="39:47" ht="15.75" customHeight="1">
      <c r="AM275" s="96"/>
      <c r="AU275" s="41"/>
    </row>
    <row r="276" spans="39:47" ht="15.75" customHeight="1">
      <c r="AM276" s="96"/>
      <c r="AU276" s="41"/>
    </row>
    <row r="277" spans="39:47" ht="15.75" customHeight="1">
      <c r="AM277" s="96"/>
      <c r="AU277" s="41"/>
    </row>
    <row r="278" spans="39:47" ht="15.75" customHeight="1">
      <c r="AM278" s="96"/>
      <c r="AU278" s="41"/>
    </row>
    <row r="279" spans="39:47" ht="15.75" customHeight="1">
      <c r="AM279" s="96"/>
      <c r="AU279" s="41"/>
    </row>
    <row r="280" spans="39:47" ht="15.75" customHeight="1">
      <c r="AM280" s="96"/>
      <c r="AU280" s="41"/>
    </row>
    <row r="281" spans="39:47" ht="15.75" customHeight="1">
      <c r="AM281" s="96"/>
      <c r="AU281" s="41"/>
    </row>
    <row r="282" spans="39:47" ht="15.75" customHeight="1">
      <c r="AM282" s="96"/>
      <c r="AU282" s="41"/>
    </row>
    <row r="283" spans="39:47" ht="15.75" customHeight="1">
      <c r="AM283" s="96"/>
      <c r="AU283" s="41"/>
    </row>
    <row r="284" spans="39:47" ht="15.75" customHeight="1">
      <c r="AM284" s="96"/>
      <c r="AU284" s="41"/>
    </row>
    <row r="285" spans="39:47" ht="15.75" customHeight="1">
      <c r="AM285" s="96"/>
      <c r="AU285" s="41"/>
    </row>
    <row r="286" spans="39:47" ht="15.75" customHeight="1">
      <c r="AM286" s="96"/>
      <c r="AU286" s="41"/>
    </row>
    <row r="287" spans="39:47" ht="15.75" customHeight="1">
      <c r="AM287" s="96"/>
      <c r="AU287" s="41"/>
    </row>
    <row r="288" spans="39:47" ht="15.75" customHeight="1">
      <c r="AM288" s="96"/>
      <c r="AU288" s="41"/>
    </row>
    <row r="289" spans="39:47" ht="15.75" customHeight="1">
      <c r="AM289" s="96"/>
      <c r="AU289" s="41"/>
    </row>
    <row r="290" spans="39:47" ht="15.75" customHeight="1">
      <c r="AM290" s="96"/>
      <c r="AU290" s="41"/>
    </row>
    <row r="291" spans="39:47" ht="15.75" customHeight="1">
      <c r="AM291" s="96"/>
      <c r="AU291" s="41"/>
    </row>
    <row r="292" spans="39:47" ht="15.75" customHeight="1">
      <c r="AM292" s="96"/>
      <c r="AU292" s="41"/>
    </row>
    <row r="293" spans="39:47" ht="15.75" customHeight="1">
      <c r="AM293" s="96"/>
      <c r="AU293" s="41"/>
    </row>
    <row r="294" spans="39:47" ht="15.75" customHeight="1">
      <c r="AM294" s="96"/>
      <c r="AU294" s="41"/>
    </row>
    <row r="295" spans="39:47" ht="15.75" customHeight="1">
      <c r="AM295" s="96"/>
      <c r="AU295" s="41"/>
    </row>
    <row r="296" spans="39:47" ht="15.75" customHeight="1">
      <c r="AM296" s="96"/>
      <c r="AU296" s="41"/>
    </row>
    <row r="297" spans="39:47" ht="15.75" customHeight="1">
      <c r="AM297" s="96"/>
      <c r="AU297" s="41"/>
    </row>
    <row r="298" spans="39:47" ht="15.75" customHeight="1">
      <c r="AM298" s="96"/>
      <c r="AU298" s="41"/>
    </row>
    <row r="299" spans="39:47" ht="15.75" customHeight="1">
      <c r="AM299" s="96"/>
      <c r="AU299" s="41"/>
    </row>
    <row r="300" spans="39:47" ht="15.75" customHeight="1">
      <c r="AM300" s="96"/>
      <c r="AU300" s="41"/>
    </row>
    <row r="301" spans="39:47" ht="15.75" customHeight="1">
      <c r="AM301" s="96"/>
      <c r="AU301" s="41"/>
    </row>
    <row r="302" spans="39:47" ht="15.75" customHeight="1">
      <c r="AM302" s="96"/>
      <c r="AU302" s="41"/>
    </row>
    <row r="303" spans="39:47" ht="15.75" customHeight="1">
      <c r="AM303" s="96"/>
      <c r="AU303" s="41"/>
    </row>
    <row r="304" spans="39:47" ht="15.75" customHeight="1">
      <c r="AM304" s="96"/>
      <c r="AU304" s="41"/>
    </row>
    <row r="305" spans="39:47" ht="15.75" customHeight="1">
      <c r="AM305" s="96"/>
      <c r="AU305" s="41"/>
    </row>
    <row r="306" spans="39:47" ht="15.75" customHeight="1">
      <c r="AM306" s="96"/>
      <c r="AU306" s="41"/>
    </row>
    <row r="307" spans="39:47" ht="15.75" customHeight="1">
      <c r="AM307" s="96"/>
      <c r="AU307" s="41"/>
    </row>
    <row r="308" spans="39:47" ht="15.75" customHeight="1">
      <c r="AM308" s="96"/>
      <c r="AU308" s="41"/>
    </row>
    <row r="309" spans="39:47" ht="15.75" customHeight="1">
      <c r="AM309" s="96"/>
      <c r="AU309" s="41"/>
    </row>
    <row r="310" spans="39:47" ht="15.75" customHeight="1">
      <c r="AM310" s="96"/>
      <c r="AU310" s="41"/>
    </row>
    <row r="311" spans="39:47" ht="15.75" customHeight="1">
      <c r="AM311" s="96"/>
      <c r="AU311" s="41"/>
    </row>
    <row r="312" spans="39:47" ht="15.75" customHeight="1">
      <c r="AM312" s="96"/>
      <c r="AU312" s="41"/>
    </row>
    <row r="313" spans="39:47" ht="15.75" customHeight="1">
      <c r="AM313" s="96"/>
      <c r="AU313" s="41"/>
    </row>
    <row r="314" spans="39:47" ht="15.75" customHeight="1">
      <c r="AM314" s="96"/>
      <c r="AU314" s="41"/>
    </row>
    <row r="315" spans="39:47" ht="15.75" customHeight="1">
      <c r="AM315" s="96"/>
      <c r="AU315" s="41"/>
    </row>
    <row r="316" spans="39:47" ht="15.75" customHeight="1">
      <c r="AM316" s="96"/>
      <c r="AU316" s="41"/>
    </row>
    <row r="317" spans="39:47" ht="15.75" customHeight="1">
      <c r="AM317" s="96"/>
      <c r="AU317" s="41"/>
    </row>
    <row r="318" spans="39:47" ht="15.75" customHeight="1">
      <c r="AM318" s="96"/>
      <c r="AU318" s="41"/>
    </row>
    <row r="319" spans="39:47" ht="15.75" customHeight="1">
      <c r="AM319" s="96"/>
      <c r="AU319" s="41"/>
    </row>
    <row r="320" spans="39:47" ht="15.75" customHeight="1">
      <c r="AM320" s="96"/>
      <c r="AU320" s="41"/>
    </row>
    <row r="321" spans="39:47" ht="15.75" customHeight="1">
      <c r="AM321" s="96"/>
      <c r="AU321" s="41"/>
    </row>
    <row r="322" spans="39:47" ht="15.75" customHeight="1">
      <c r="AM322" s="96"/>
      <c r="AU322" s="41"/>
    </row>
    <row r="323" spans="39:47" ht="15.75" customHeight="1">
      <c r="AM323" s="96"/>
      <c r="AU323" s="41"/>
    </row>
    <row r="324" spans="39:47" ht="15.75" customHeight="1">
      <c r="AM324" s="96"/>
      <c r="AU324" s="41"/>
    </row>
    <row r="325" spans="39:47" ht="15.75" customHeight="1">
      <c r="AM325" s="96"/>
      <c r="AU325" s="41"/>
    </row>
    <row r="326" spans="39:47" ht="15.75" customHeight="1">
      <c r="AM326" s="96"/>
      <c r="AU326" s="41"/>
    </row>
    <row r="327" spans="39:47" ht="15.75" customHeight="1">
      <c r="AM327" s="96"/>
      <c r="AU327" s="41"/>
    </row>
    <row r="328" spans="39:47" ht="15.75" customHeight="1">
      <c r="AM328" s="96"/>
      <c r="AU328" s="41"/>
    </row>
    <row r="329" spans="39:47" ht="15.75" customHeight="1">
      <c r="AM329" s="96"/>
      <c r="AU329" s="41"/>
    </row>
    <row r="330" spans="39:47" ht="15.75" customHeight="1">
      <c r="AM330" s="96"/>
      <c r="AU330" s="41"/>
    </row>
    <row r="331" spans="39:47" ht="15.75" customHeight="1">
      <c r="AM331" s="96"/>
      <c r="AU331" s="41"/>
    </row>
    <row r="332" spans="39:47" ht="15.75" customHeight="1">
      <c r="AM332" s="96"/>
      <c r="AU332" s="41"/>
    </row>
    <row r="333" spans="39:47" ht="15.75" customHeight="1">
      <c r="AM333" s="96"/>
      <c r="AU333" s="41"/>
    </row>
    <row r="334" spans="39:47" ht="15.75" customHeight="1">
      <c r="AM334" s="96"/>
      <c r="AU334" s="41"/>
    </row>
    <row r="335" spans="39:47" ht="15.75" customHeight="1">
      <c r="AM335" s="96"/>
      <c r="AU335" s="41"/>
    </row>
    <row r="336" spans="39:47" ht="15.75" customHeight="1">
      <c r="AM336" s="96"/>
      <c r="AU336" s="41"/>
    </row>
    <row r="337" spans="39:47" ht="15.75" customHeight="1">
      <c r="AM337" s="96"/>
      <c r="AU337" s="41"/>
    </row>
    <row r="338" spans="39:47" ht="15.75" customHeight="1">
      <c r="AM338" s="96"/>
      <c r="AU338" s="41"/>
    </row>
    <row r="339" spans="39:47" ht="15.75" customHeight="1">
      <c r="AM339" s="96"/>
      <c r="AU339" s="41"/>
    </row>
    <row r="340" spans="39:47" ht="15.75" customHeight="1">
      <c r="AM340" s="96"/>
      <c r="AU340" s="41"/>
    </row>
    <row r="341" spans="39:47" ht="15.75" customHeight="1">
      <c r="AM341" s="96"/>
      <c r="AU341" s="41"/>
    </row>
    <row r="342" spans="39:47" ht="15.75" customHeight="1">
      <c r="AM342" s="96"/>
      <c r="AU342" s="41"/>
    </row>
    <row r="343" spans="39:47" ht="15.75" customHeight="1">
      <c r="AM343" s="96"/>
      <c r="AU343" s="41"/>
    </row>
    <row r="344" spans="39:47" ht="15.75" customHeight="1">
      <c r="AM344" s="96"/>
      <c r="AU344" s="41"/>
    </row>
    <row r="345" spans="39:47" ht="15.75" customHeight="1">
      <c r="AM345" s="96"/>
      <c r="AU345" s="41"/>
    </row>
    <row r="346" spans="39:47" ht="15.75" customHeight="1">
      <c r="AM346" s="96"/>
      <c r="AU346" s="41"/>
    </row>
    <row r="347" spans="39:47" ht="15.75" customHeight="1">
      <c r="AM347" s="96"/>
      <c r="AU347" s="41"/>
    </row>
    <row r="348" spans="39:47" ht="15.75" customHeight="1">
      <c r="AM348" s="96"/>
      <c r="AU348" s="41"/>
    </row>
    <row r="349" spans="39:47" ht="15.75" customHeight="1">
      <c r="AM349" s="96"/>
      <c r="AU349" s="41"/>
    </row>
    <row r="350" spans="39:47" ht="15.75" customHeight="1">
      <c r="AM350" s="96"/>
      <c r="AU350" s="41"/>
    </row>
    <row r="351" spans="39:47" ht="15.75" customHeight="1">
      <c r="AM351" s="96"/>
      <c r="AU351" s="41"/>
    </row>
    <row r="352" spans="39:47" ht="15.75" customHeight="1">
      <c r="AM352" s="96"/>
      <c r="AU352" s="41"/>
    </row>
    <row r="353" spans="39:47" ht="15.75" customHeight="1">
      <c r="AM353" s="96"/>
      <c r="AU353" s="41"/>
    </row>
    <row r="354" spans="39:47" ht="15.75" customHeight="1">
      <c r="AM354" s="96"/>
      <c r="AU354" s="41"/>
    </row>
    <row r="355" spans="39:47" ht="15.75" customHeight="1">
      <c r="AM355" s="96"/>
      <c r="AU355" s="41"/>
    </row>
    <row r="356" spans="39:47" ht="15.75" customHeight="1">
      <c r="AM356" s="96"/>
      <c r="AU356" s="41"/>
    </row>
    <row r="357" spans="39:47" ht="15.75" customHeight="1">
      <c r="AM357" s="96"/>
      <c r="AU357" s="41"/>
    </row>
    <row r="358" spans="39:47" ht="15.75" customHeight="1">
      <c r="AM358" s="96"/>
      <c r="AU358" s="41"/>
    </row>
    <row r="359" spans="39:47" ht="15.75" customHeight="1">
      <c r="AM359" s="96"/>
      <c r="AU359" s="41"/>
    </row>
    <row r="360" spans="39:47" ht="15.75" customHeight="1">
      <c r="AM360" s="96"/>
      <c r="AU360" s="41"/>
    </row>
    <row r="361" spans="39:47" ht="15.75" customHeight="1">
      <c r="AM361" s="96"/>
      <c r="AU361" s="41"/>
    </row>
    <row r="362" spans="39:47" ht="15.75" customHeight="1">
      <c r="AM362" s="96"/>
      <c r="AU362" s="41"/>
    </row>
    <row r="363" spans="39:47" ht="15.75" customHeight="1">
      <c r="AM363" s="96"/>
      <c r="AU363" s="41"/>
    </row>
    <row r="364" spans="39:47" ht="15.75" customHeight="1">
      <c r="AM364" s="96"/>
      <c r="AU364" s="41"/>
    </row>
    <row r="365" spans="39:47" ht="15.75" customHeight="1">
      <c r="AM365" s="96"/>
      <c r="AU365" s="41"/>
    </row>
    <row r="366" spans="39:47" ht="15.75" customHeight="1">
      <c r="AM366" s="96"/>
      <c r="AU366" s="41"/>
    </row>
    <row r="367" spans="39:47" ht="15.75" customHeight="1">
      <c r="AM367" s="96"/>
      <c r="AU367" s="41"/>
    </row>
    <row r="368" spans="39:47" ht="15.75" customHeight="1">
      <c r="AM368" s="96"/>
      <c r="AU368" s="41"/>
    </row>
    <row r="369" spans="39:47" ht="15.75" customHeight="1">
      <c r="AM369" s="96"/>
      <c r="AU369" s="41"/>
    </row>
    <row r="370" spans="39:47" ht="15.75" customHeight="1">
      <c r="AM370" s="96"/>
      <c r="AU370" s="41"/>
    </row>
    <row r="371" spans="39:47" ht="15.75" customHeight="1">
      <c r="AM371" s="96"/>
      <c r="AU371" s="41"/>
    </row>
    <row r="372" spans="39:47" ht="15.75" customHeight="1">
      <c r="AM372" s="96"/>
      <c r="AU372" s="41"/>
    </row>
    <row r="373" spans="39:47" ht="15.75" customHeight="1">
      <c r="AM373" s="96"/>
      <c r="AU373" s="41"/>
    </row>
    <row r="374" spans="39:47" ht="15.75" customHeight="1">
      <c r="AM374" s="96"/>
      <c r="AU374" s="41"/>
    </row>
    <row r="375" spans="39:47" ht="15.75" customHeight="1">
      <c r="AM375" s="96"/>
      <c r="AU375" s="41"/>
    </row>
    <row r="376" spans="39:47" ht="15.75" customHeight="1">
      <c r="AM376" s="96"/>
      <c r="AU376" s="41"/>
    </row>
    <row r="377" spans="39:47" ht="15.75" customHeight="1">
      <c r="AM377" s="96"/>
      <c r="AU377" s="41"/>
    </row>
    <row r="378" spans="39:47" ht="15.75" customHeight="1">
      <c r="AM378" s="96"/>
      <c r="AU378" s="41"/>
    </row>
    <row r="379" spans="39:47" ht="15.75" customHeight="1">
      <c r="AM379" s="96"/>
      <c r="AU379" s="41"/>
    </row>
    <row r="380" spans="39:47" ht="15.75" customHeight="1">
      <c r="AM380" s="96"/>
      <c r="AU380" s="41"/>
    </row>
    <row r="381" spans="39:47" ht="15.75" customHeight="1">
      <c r="AM381" s="96"/>
      <c r="AU381" s="41"/>
    </row>
    <row r="382" spans="39:47" ht="15.75" customHeight="1">
      <c r="AM382" s="96"/>
      <c r="AU382" s="41"/>
    </row>
    <row r="383" spans="39:47" ht="15.75" customHeight="1">
      <c r="AM383" s="96"/>
      <c r="AU383" s="41"/>
    </row>
    <row r="384" spans="39:47" ht="15.75" customHeight="1">
      <c r="AM384" s="96"/>
      <c r="AU384" s="41"/>
    </row>
    <row r="385" spans="39:47" ht="15.75" customHeight="1">
      <c r="AM385" s="96"/>
      <c r="AU385" s="41"/>
    </row>
    <row r="386" spans="39:47" ht="15.75" customHeight="1">
      <c r="AM386" s="96"/>
      <c r="AU386" s="41"/>
    </row>
    <row r="387" spans="39:47" ht="15.75" customHeight="1">
      <c r="AM387" s="96"/>
      <c r="AU387" s="41"/>
    </row>
    <row r="388" spans="39:47" ht="15.75" customHeight="1">
      <c r="AM388" s="96"/>
      <c r="AU388" s="41"/>
    </row>
    <row r="389" spans="39:47" ht="15.75" customHeight="1">
      <c r="AM389" s="96"/>
      <c r="AU389" s="41"/>
    </row>
    <row r="390" spans="39:47" ht="15.75" customHeight="1">
      <c r="AM390" s="96"/>
      <c r="AU390" s="41"/>
    </row>
    <row r="391" spans="39:47" ht="15.75" customHeight="1">
      <c r="AM391" s="96"/>
      <c r="AU391" s="41"/>
    </row>
    <row r="392" spans="39:47" ht="15.75" customHeight="1">
      <c r="AM392" s="96"/>
      <c r="AU392" s="41"/>
    </row>
    <row r="393" spans="39:47" ht="15.75" customHeight="1">
      <c r="AM393" s="96"/>
      <c r="AU393" s="41"/>
    </row>
    <row r="394" spans="39:47" ht="15.75" customHeight="1">
      <c r="AM394" s="96"/>
      <c r="AU394" s="41"/>
    </row>
    <row r="395" spans="39:47" ht="15.75" customHeight="1">
      <c r="AM395" s="96"/>
      <c r="AU395" s="41"/>
    </row>
    <row r="396" spans="39:47" ht="15.75" customHeight="1">
      <c r="AM396" s="96"/>
      <c r="AU396" s="41"/>
    </row>
    <row r="397" spans="39:47" ht="15.75" customHeight="1">
      <c r="AM397" s="96"/>
      <c r="AU397" s="41"/>
    </row>
    <row r="398" spans="39:47" ht="15.75" customHeight="1">
      <c r="AM398" s="96"/>
      <c r="AU398" s="41"/>
    </row>
    <row r="399" spans="39:47" ht="15.75" customHeight="1">
      <c r="AM399" s="96"/>
      <c r="AU399" s="41"/>
    </row>
    <row r="400" spans="39:47" ht="15.75" customHeight="1">
      <c r="AM400" s="96"/>
      <c r="AU400" s="41"/>
    </row>
    <row r="401" spans="39:47" ht="15.75" customHeight="1">
      <c r="AM401" s="96"/>
      <c r="AU401" s="41"/>
    </row>
    <row r="402" spans="39:47" ht="15.75" customHeight="1">
      <c r="AM402" s="96"/>
      <c r="AU402" s="41"/>
    </row>
    <row r="403" spans="39:47" ht="15.75" customHeight="1">
      <c r="AM403" s="96"/>
      <c r="AU403" s="41"/>
    </row>
    <row r="404" spans="39:47" ht="15.75" customHeight="1">
      <c r="AM404" s="96"/>
      <c r="AU404" s="41"/>
    </row>
    <row r="405" spans="39:47" ht="15.75" customHeight="1">
      <c r="AM405" s="96"/>
      <c r="AU405" s="41"/>
    </row>
    <row r="406" spans="39:47" ht="15.75" customHeight="1">
      <c r="AM406" s="96"/>
      <c r="AU406" s="41"/>
    </row>
    <row r="407" spans="39:47" ht="15.75" customHeight="1">
      <c r="AM407" s="96"/>
      <c r="AU407" s="41"/>
    </row>
    <row r="408" spans="39:47" ht="15.75" customHeight="1">
      <c r="AM408" s="96"/>
      <c r="AU408" s="41"/>
    </row>
    <row r="409" spans="39:47" ht="15.75" customHeight="1">
      <c r="AM409" s="96"/>
      <c r="AU409" s="41"/>
    </row>
    <row r="410" spans="39:47" ht="15.75" customHeight="1">
      <c r="AM410" s="96"/>
      <c r="AU410" s="41"/>
    </row>
    <row r="411" spans="39:47" ht="15.75" customHeight="1">
      <c r="AM411" s="96"/>
      <c r="AU411" s="41"/>
    </row>
    <row r="412" spans="39:47" ht="15.75" customHeight="1">
      <c r="AM412" s="96"/>
      <c r="AU412" s="41"/>
    </row>
    <row r="413" spans="39:47" ht="15.75" customHeight="1">
      <c r="AM413" s="96"/>
      <c r="AU413" s="41"/>
    </row>
    <row r="414" spans="39:47" ht="15.75" customHeight="1">
      <c r="AM414" s="96"/>
      <c r="AU414" s="41"/>
    </row>
    <row r="415" spans="39:47" ht="15.75" customHeight="1">
      <c r="AM415" s="96"/>
      <c r="AU415" s="41"/>
    </row>
    <row r="416" spans="39:47" ht="15.75" customHeight="1">
      <c r="AM416" s="96"/>
      <c r="AU416" s="41"/>
    </row>
    <row r="417" spans="39:47" ht="15.75" customHeight="1">
      <c r="AM417" s="96"/>
      <c r="AU417" s="41"/>
    </row>
    <row r="418" spans="39:47" ht="15.75" customHeight="1">
      <c r="AM418" s="96"/>
      <c r="AU418" s="41"/>
    </row>
    <row r="419" spans="39:47" ht="15.75" customHeight="1">
      <c r="AM419" s="96"/>
      <c r="AU419" s="41"/>
    </row>
    <row r="420" spans="39:47" ht="15.75" customHeight="1">
      <c r="AM420" s="96"/>
      <c r="AU420" s="41"/>
    </row>
    <row r="421" spans="39:47" ht="15.75" customHeight="1">
      <c r="AM421" s="96"/>
      <c r="AU421" s="41"/>
    </row>
    <row r="422" spans="39:47" ht="15.75" customHeight="1">
      <c r="AM422" s="96"/>
      <c r="AU422" s="41"/>
    </row>
    <row r="423" spans="39:47" ht="15.75" customHeight="1">
      <c r="AM423" s="96"/>
      <c r="AU423" s="41"/>
    </row>
    <row r="424" spans="39:47" ht="15.75" customHeight="1">
      <c r="AM424" s="96"/>
      <c r="AU424" s="41"/>
    </row>
    <row r="425" spans="39:47" ht="15.75" customHeight="1">
      <c r="AM425" s="96"/>
      <c r="AU425" s="41"/>
    </row>
    <row r="426" spans="39:47" ht="15.75" customHeight="1">
      <c r="AM426" s="96"/>
      <c r="AU426" s="41"/>
    </row>
    <row r="427" spans="39:47" ht="15.75" customHeight="1">
      <c r="AM427" s="96"/>
      <c r="AU427" s="41"/>
    </row>
    <row r="428" spans="39:47" ht="15.75" customHeight="1">
      <c r="AM428" s="96"/>
      <c r="AU428" s="41"/>
    </row>
    <row r="429" spans="39:47" ht="15.75" customHeight="1">
      <c r="AM429" s="96"/>
      <c r="AU429" s="41"/>
    </row>
    <row r="430" spans="39:47" ht="15.75" customHeight="1">
      <c r="AM430" s="96"/>
      <c r="AU430" s="41"/>
    </row>
    <row r="431" spans="39:47" ht="15.75" customHeight="1">
      <c r="AM431" s="96"/>
      <c r="AU431" s="41"/>
    </row>
    <row r="432" spans="39:47" ht="15.75" customHeight="1">
      <c r="AM432" s="96"/>
      <c r="AU432" s="41"/>
    </row>
    <row r="433" spans="39:47" ht="15.75" customHeight="1">
      <c r="AM433" s="96"/>
      <c r="AU433" s="41"/>
    </row>
    <row r="434" spans="39:47" ht="15.75" customHeight="1">
      <c r="AM434" s="96"/>
      <c r="AU434" s="41"/>
    </row>
    <row r="435" spans="39:47" ht="15.75" customHeight="1">
      <c r="AM435" s="96"/>
      <c r="AU435" s="41"/>
    </row>
    <row r="436" spans="39:47" ht="15.75" customHeight="1">
      <c r="AM436" s="96"/>
      <c r="AU436" s="41"/>
    </row>
    <row r="437" spans="39:47" ht="15.75" customHeight="1">
      <c r="AM437" s="96"/>
      <c r="AU437" s="41"/>
    </row>
    <row r="438" spans="39:47" ht="15.75" customHeight="1">
      <c r="AM438" s="96"/>
      <c r="AU438" s="41"/>
    </row>
    <row r="439" spans="39:47" ht="15.75" customHeight="1">
      <c r="AM439" s="96"/>
      <c r="AU439" s="41"/>
    </row>
    <row r="440" spans="39:47" ht="15.75" customHeight="1">
      <c r="AM440" s="96"/>
      <c r="AU440" s="41"/>
    </row>
    <row r="441" spans="39:47" ht="15.75" customHeight="1">
      <c r="AM441" s="96"/>
      <c r="AU441" s="41"/>
    </row>
    <row r="442" spans="39:47" ht="15.75" customHeight="1">
      <c r="AM442" s="96"/>
      <c r="AU442" s="41"/>
    </row>
    <row r="443" spans="39:47" ht="15.75" customHeight="1">
      <c r="AM443" s="96"/>
      <c r="AU443" s="41"/>
    </row>
    <row r="444" spans="39:47" ht="15.75" customHeight="1">
      <c r="AM444" s="96"/>
      <c r="AU444" s="41"/>
    </row>
    <row r="445" spans="39:47" ht="15.75" customHeight="1">
      <c r="AM445" s="96"/>
      <c r="AU445" s="41"/>
    </row>
    <row r="446" spans="39:47" ht="15.75" customHeight="1">
      <c r="AM446" s="96"/>
      <c r="AU446" s="41"/>
    </row>
    <row r="447" spans="39:47" ht="15.75" customHeight="1">
      <c r="AM447" s="96"/>
      <c r="AU447" s="41"/>
    </row>
    <row r="448" spans="39:47" ht="15.75" customHeight="1">
      <c r="AM448" s="96"/>
      <c r="AU448" s="41"/>
    </row>
    <row r="449" spans="39:47" ht="15.75" customHeight="1">
      <c r="AM449" s="96"/>
      <c r="AU449" s="41"/>
    </row>
    <row r="450" spans="39:47" ht="15.75" customHeight="1">
      <c r="AM450" s="96"/>
      <c r="AU450" s="41"/>
    </row>
    <row r="451" spans="39:47" ht="15.75" customHeight="1">
      <c r="AM451" s="96"/>
      <c r="AU451" s="41"/>
    </row>
    <row r="452" spans="39:47" ht="15.75" customHeight="1">
      <c r="AM452" s="96"/>
      <c r="AU452" s="41"/>
    </row>
    <row r="453" spans="39:47" ht="15.75" customHeight="1">
      <c r="AM453" s="96"/>
      <c r="AU453" s="41"/>
    </row>
    <row r="454" spans="39:47" ht="15.75" customHeight="1">
      <c r="AM454" s="96"/>
      <c r="AU454" s="41"/>
    </row>
    <row r="455" spans="39:47" ht="15.75" customHeight="1">
      <c r="AM455" s="96"/>
      <c r="AU455" s="41"/>
    </row>
    <row r="456" spans="39:47" ht="15.75" customHeight="1">
      <c r="AM456" s="96"/>
      <c r="AU456" s="41"/>
    </row>
    <row r="457" spans="39:47" ht="15.75" customHeight="1">
      <c r="AM457" s="96"/>
      <c r="AU457" s="41"/>
    </row>
    <row r="458" spans="39:47" ht="15.75" customHeight="1">
      <c r="AM458" s="96"/>
      <c r="AU458" s="41"/>
    </row>
    <row r="459" spans="39:47" ht="15.75" customHeight="1">
      <c r="AM459" s="96"/>
      <c r="AU459" s="41"/>
    </row>
    <row r="460" spans="39:47" ht="15.75" customHeight="1">
      <c r="AM460" s="96"/>
      <c r="AU460" s="41"/>
    </row>
    <row r="461" spans="39:47" ht="15.75" customHeight="1">
      <c r="AM461" s="96"/>
      <c r="AU461" s="41"/>
    </row>
    <row r="462" spans="39:47" ht="15.75" customHeight="1">
      <c r="AM462" s="96"/>
      <c r="AU462" s="41"/>
    </row>
    <row r="463" spans="39:47" ht="15.75" customHeight="1">
      <c r="AM463" s="96"/>
      <c r="AU463" s="41"/>
    </row>
    <row r="464" spans="39:47" ht="15.75" customHeight="1">
      <c r="AM464" s="96"/>
      <c r="AU464" s="41"/>
    </row>
    <row r="465" spans="39:47" ht="15.75" customHeight="1">
      <c r="AM465" s="96"/>
      <c r="AU465" s="41"/>
    </row>
    <row r="466" spans="39:47" ht="15.75" customHeight="1">
      <c r="AM466" s="96"/>
      <c r="AU466" s="41"/>
    </row>
    <row r="467" spans="39:47" ht="15.75" customHeight="1">
      <c r="AM467" s="96"/>
      <c r="AU467" s="41"/>
    </row>
    <row r="468" spans="39:47" ht="15.75" customHeight="1">
      <c r="AM468" s="96"/>
      <c r="AU468" s="41"/>
    </row>
    <row r="469" spans="39:47" ht="15.75" customHeight="1">
      <c r="AM469" s="96"/>
      <c r="AU469" s="41"/>
    </row>
    <row r="470" spans="39:47" ht="15.75" customHeight="1">
      <c r="AM470" s="96"/>
      <c r="AU470" s="41"/>
    </row>
    <row r="471" spans="39:47" ht="15.75" customHeight="1">
      <c r="AM471" s="96"/>
      <c r="AU471" s="41"/>
    </row>
    <row r="472" spans="39:47" ht="15.75" customHeight="1">
      <c r="AM472" s="96"/>
      <c r="AU472" s="41"/>
    </row>
    <row r="473" spans="39:47" ht="15.75" customHeight="1">
      <c r="AM473" s="96"/>
      <c r="AU473" s="41"/>
    </row>
    <row r="474" spans="39:47" ht="15.75" customHeight="1">
      <c r="AM474" s="96"/>
      <c r="AU474" s="41"/>
    </row>
    <row r="475" spans="39:47" ht="15.75" customHeight="1">
      <c r="AM475" s="96"/>
      <c r="AU475" s="41"/>
    </row>
    <row r="476" spans="39:47" ht="15.75" customHeight="1">
      <c r="AM476" s="96"/>
      <c r="AU476" s="41"/>
    </row>
    <row r="477" spans="39:47" ht="15.75" customHeight="1">
      <c r="AM477" s="96"/>
      <c r="AU477" s="41"/>
    </row>
    <row r="478" spans="39:47" ht="15.75" customHeight="1">
      <c r="AM478" s="96"/>
      <c r="AU478" s="41"/>
    </row>
    <row r="479" spans="39:47" ht="15.75" customHeight="1">
      <c r="AM479" s="96"/>
      <c r="AU479" s="41"/>
    </row>
    <row r="480" spans="39:47" ht="15.75" customHeight="1">
      <c r="AM480" s="96"/>
      <c r="AU480" s="41"/>
    </row>
    <row r="481" spans="39:47" ht="15.75" customHeight="1">
      <c r="AM481" s="96"/>
      <c r="AU481" s="41"/>
    </row>
    <row r="482" spans="39:47" ht="15.75" customHeight="1">
      <c r="AM482" s="96"/>
      <c r="AU482" s="41"/>
    </row>
    <row r="483" spans="39:47" ht="15.75" customHeight="1">
      <c r="AM483" s="96"/>
      <c r="AU483" s="41"/>
    </row>
    <row r="484" spans="39:47" ht="15.75" customHeight="1">
      <c r="AM484" s="96"/>
      <c r="AU484" s="41"/>
    </row>
    <row r="485" spans="39:47" ht="15.75" customHeight="1">
      <c r="AM485" s="96"/>
      <c r="AU485" s="41"/>
    </row>
    <row r="486" spans="39:47" ht="15.75" customHeight="1">
      <c r="AM486" s="96"/>
      <c r="AU486" s="41"/>
    </row>
    <row r="487" spans="39:47" ht="15.75" customHeight="1">
      <c r="AM487" s="96"/>
      <c r="AU487" s="41"/>
    </row>
    <row r="488" spans="39:47" ht="15.75" customHeight="1">
      <c r="AM488" s="96"/>
      <c r="AU488" s="41"/>
    </row>
    <row r="489" spans="39:47" ht="15.75" customHeight="1">
      <c r="AM489" s="96"/>
      <c r="AU489" s="41"/>
    </row>
    <row r="490" spans="39:47" ht="15.75" customHeight="1">
      <c r="AM490" s="96"/>
      <c r="AU490" s="41"/>
    </row>
    <row r="491" spans="39:47" ht="15.75" customHeight="1">
      <c r="AM491" s="96"/>
      <c r="AU491" s="41"/>
    </row>
    <row r="492" spans="39:47" ht="15.75" customHeight="1">
      <c r="AM492" s="96"/>
      <c r="AU492" s="41"/>
    </row>
    <row r="493" spans="39:47" ht="15.75" customHeight="1">
      <c r="AM493" s="96"/>
      <c r="AU493" s="41"/>
    </row>
    <row r="494" spans="39:47" ht="15.75" customHeight="1">
      <c r="AM494" s="96"/>
      <c r="AU494" s="41"/>
    </row>
    <row r="495" spans="39:47" ht="15.75" customHeight="1">
      <c r="AM495" s="96"/>
      <c r="AU495" s="41"/>
    </row>
    <row r="496" spans="39:47" ht="15.75" customHeight="1">
      <c r="AM496" s="96"/>
      <c r="AU496" s="41"/>
    </row>
    <row r="497" spans="39:47" ht="15.75" customHeight="1">
      <c r="AM497" s="96"/>
      <c r="AU497" s="41"/>
    </row>
    <row r="498" spans="39:47" ht="15.75" customHeight="1">
      <c r="AM498" s="96"/>
      <c r="AU498" s="41"/>
    </row>
    <row r="499" spans="39:47" ht="15.75" customHeight="1">
      <c r="AM499" s="96"/>
      <c r="AU499" s="41"/>
    </row>
    <row r="500" spans="39:47" ht="15.75" customHeight="1">
      <c r="AM500" s="96"/>
      <c r="AU500" s="41"/>
    </row>
    <row r="501" spans="39:47" ht="15.75" customHeight="1">
      <c r="AM501" s="96"/>
      <c r="AU501" s="41"/>
    </row>
    <row r="502" spans="39:47" ht="15.75" customHeight="1">
      <c r="AM502" s="96"/>
      <c r="AU502" s="41"/>
    </row>
    <row r="503" spans="39:47" ht="15.75" customHeight="1">
      <c r="AM503" s="96"/>
      <c r="AU503" s="41"/>
    </row>
    <row r="504" spans="39:47" ht="15.75" customHeight="1">
      <c r="AM504" s="96"/>
      <c r="AU504" s="41"/>
    </row>
    <row r="505" spans="39:47" ht="15.75" customHeight="1">
      <c r="AM505" s="96"/>
      <c r="AU505" s="41"/>
    </row>
    <row r="506" spans="39:47" ht="15.75" customHeight="1">
      <c r="AM506" s="96"/>
      <c r="AU506" s="41"/>
    </row>
    <row r="507" spans="39:47" ht="15.75" customHeight="1">
      <c r="AM507" s="96"/>
      <c r="AU507" s="41"/>
    </row>
    <row r="508" spans="39:47" ht="15.75" customHeight="1">
      <c r="AM508" s="96"/>
      <c r="AU508" s="41"/>
    </row>
    <row r="509" spans="39:47" ht="15.75" customHeight="1">
      <c r="AM509" s="96"/>
      <c r="AU509" s="41"/>
    </row>
    <row r="510" spans="39:47" ht="15.75" customHeight="1">
      <c r="AM510" s="96"/>
      <c r="AU510" s="41"/>
    </row>
    <row r="511" spans="39:47" ht="15.75" customHeight="1">
      <c r="AM511" s="96"/>
      <c r="AU511" s="41"/>
    </row>
    <row r="512" spans="39:47" ht="15.75" customHeight="1">
      <c r="AM512" s="96"/>
      <c r="AU512" s="41"/>
    </row>
    <row r="513" spans="39:47" ht="15.75" customHeight="1">
      <c r="AM513" s="96"/>
      <c r="AU513" s="41"/>
    </row>
    <row r="514" spans="39:47" ht="15.75" customHeight="1">
      <c r="AM514" s="96"/>
      <c r="AU514" s="41"/>
    </row>
    <row r="515" spans="39:47" ht="15.75" customHeight="1">
      <c r="AM515" s="96"/>
      <c r="AU515" s="41"/>
    </row>
    <row r="516" spans="39:47" ht="15.75" customHeight="1">
      <c r="AM516" s="96"/>
      <c r="AU516" s="41"/>
    </row>
    <row r="517" spans="39:47" ht="15.75" customHeight="1">
      <c r="AM517" s="96"/>
      <c r="AU517" s="41"/>
    </row>
    <row r="518" spans="39:47" ht="15.75" customHeight="1">
      <c r="AM518" s="96"/>
      <c r="AU518" s="41"/>
    </row>
    <row r="519" spans="39:47" ht="15.75" customHeight="1">
      <c r="AM519" s="96"/>
      <c r="AU519" s="41"/>
    </row>
    <row r="520" spans="39:47" ht="15.75" customHeight="1">
      <c r="AM520" s="96"/>
      <c r="AU520" s="41"/>
    </row>
    <row r="521" spans="39:47" ht="15.75" customHeight="1">
      <c r="AM521" s="96"/>
      <c r="AU521" s="41"/>
    </row>
    <row r="522" spans="39:47" ht="15.75" customHeight="1">
      <c r="AM522" s="96"/>
      <c r="AU522" s="41"/>
    </row>
    <row r="523" spans="39:47" ht="15.75" customHeight="1">
      <c r="AM523" s="96"/>
      <c r="AU523" s="41"/>
    </row>
    <row r="524" spans="39:47" ht="15.75" customHeight="1">
      <c r="AM524" s="96"/>
      <c r="AU524" s="41"/>
    </row>
    <row r="525" spans="39:47" ht="15.75" customHeight="1">
      <c r="AM525" s="96"/>
      <c r="AU525" s="41"/>
    </row>
    <row r="526" spans="39:47" ht="15.75" customHeight="1">
      <c r="AM526" s="96"/>
      <c r="AU526" s="41"/>
    </row>
    <row r="527" spans="39:47" ht="15.75" customHeight="1">
      <c r="AM527" s="96"/>
      <c r="AU527" s="41"/>
    </row>
    <row r="528" spans="39:47" ht="15.75" customHeight="1">
      <c r="AM528" s="96"/>
      <c r="AU528" s="41"/>
    </row>
    <row r="529" spans="39:47" ht="15.75" customHeight="1">
      <c r="AM529" s="96"/>
      <c r="AU529" s="41"/>
    </row>
    <row r="530" spans="39:47" ht="15.75" customHeight="1">
      <c r="AM530" s="96"/>
      <c r="AU530" s="41"/>
    </row>
    <row r="531" spans="39:47" ht="15.75" customHeight="1">
      <c r="AM531" s="96"/>
      <c r="AU531" s="41"/>
    </row>
    <row r="532" spans="39:47" ht="15.75" customHeight="1">
      <c r="AM532" s="96"/>
      <c r="AU532" s="41"/>
    </row>
    <row r="533" spans="39:47" ht="15.75" customHeight="1">
      <c r="AM533" s="96"/>
      <c r="AU533" s="41"/>
    </row>
    <row r="534" spans="39:47" ht="15.75" customHeight="1">
      <c r="AM534" s="96"/>
      <c r="AU534" s="41"/>
    </row>
    <row r="535" spans="39:47" ht="15.75" customHeight="1">
      <c r="AM535" s="96"/>
      <c r="AU535" s="41"/>
    </row>
    <row r="536" spans="39:47" ht="15.75" customHeight="1">
      <c r="AM536" s="96"/>
      <c r="AU536" s="41"/>
    </row>
    <row r="537" spans="39:47" ht="15.75" customHeight="1">
      <c r="AM537" s="96"/>
      <c r="AU537" s="41"/>
    </row>
    <row r="538" spans="39:47" ht="15.75" customHeight="1">
      <c r="AM538" s="96"/>
      <c r="AU538" s="41"/>
    </row>
    <row r="539" spans="39:47" ht="15.75" customHeight="1">
      <c r="AM539" s="96"/>
      <c r="AU539" s="41"/>
    </row>
    <row r="540" spans="39:47" ht="15.75" customHeight="1">
      <c r="AM540" s="96"/>
      <c r="AU540" s="41"/>
    </row>
    <row r="541" spans="39:47" ht="15.75" customHeight="1">
      <c r="AM541" s="96"/>
      <c r="AU541" s="41"/>
    </row>
    <row r="542" spans="39:47" ht="15.75" customHeight="1">
      <c r="AM542" s="96"/>
      <c r="AU542" s="41"/>
    </row>
    <row r="543" spans="39:47" ht="15.75" customHeight="1">
      <c r="AM543" s="96"/>
      <c r="AU543" s="41"/>
    </row>
    <row r="544" spans="39:47" ht="15.75" customHeight="1">
      <c r="AM544" s="96"/>
      <c r="AU544" s="41"/>
    </row>
    <row r="545" spans="39:47" ht="15.75" customHeight="1">
      <c r="AM545" s="96"/>
      <c r="AU545" s="41"/>
    </row>
    <row r="546" spans="39:47" ht="15.75" customHeight="1">
      <c r="AM546" s="96"/>
      <c r="AU546" s="41"/>
    </row>
    <row r="547" spans="39:47" ht="15.75" customHeight="1">
      <c r="AM547" s="96"/>
      <c r="AU547" s="41"/>
    </row>
    <row r="548" spans="39:47" ht="15.75" customHeight="1">
      <c r="AM548" s="96"/>
      <c r="AU548" s="41"/>
    </row>
    <row r="549" spans="39:47" ht="15.75" customHeight="1">
      <c r="AM549" s="96"/>
      <c r="AU549" s="41"/>
    </row>
    <row r="550" spans="39:47" ht="15.75" customHeight="1">
      <c r="AM550" s="96"/>
      <c r="AU550" s="41"/>
    </row>
    <row r="551" spans="39:47" ht="15.75" customHeight="1">
      <c r="AM551" s="96"/>
      <c r="AU551" s="41"/>
    </row>
    <row r="552" spans="39:47" ht="15.75" customHeight="1">
      <c r="AM552" s="96"/>
      <c r="AU552" s="41"/>
    </row>
    <row r="553" spans="39:47" ht="15.75" customHeight="1">
      <c r="AM553" s="96"/>
      <c r="AU553" s="41"/>
    </row>
    <row r="554" spans="39:47" ht="15.75" customHeight="1">
      <c r="AM554" s="96"/>
      <c r="AU554" s="41"/>
    </row>
    <row r="555" spans="39:47" ht="15.75" customHeight="1">
      <c r="AM555" s="96"/>
      <c r="AU555" s="41"/>
    </row>
    <row r="556" spans="39:47" ht="15.75" customHeight="1">
      <c r="AM556" s="96"/>
      <c r="AU556" s="41"/>
    </row>
    <row r="557" spans="39:47" ht="15.75" customHeight="1">
      <c r="AM557" s="96"/>
      <c r="AU557" s="41"/>
    </row>
    <row r="558" spans="39:47" ht="15.75" customHeight="1">
      <c r="AM558" s="96"/>
      <c r="AU558" s="41"/>
    </row>
    <row r="559" spans="39:47" ht="15.75" customHeight="1">
      <c r="AM559" s="96"/>
      <c r="AU559" s="41"/>
    </row>
    <row r="560" spans="39:47" ht="15.75" customHeight="1">
      <c r="AM560" s="96"/>
      <c r="AU560" s="41"/>
    </row>
    <row r="561" spans="39:47" ht="15.75" customHeight="1">
      <c r="AM561" s="96"/>
      <c r="AU561" s="41"/>
    </row>
    <row r="562" spans="39:47" ht="15.75" customHeight="1">
      <c r="AM562" s="96"/>
      <c r="AU562" s="41"/>
    </row>
    <row r="563" spans="39:47" ht="15.75" customHeight="1">
      <c r="AM563" s="96"/>
      <c r="AU563" s="41"/>
    </row>
    <row r="564" spans="39:47" ht="15.75" customHeight="1">
      <c r="AM564" s="96"/>
      <c r="AU564" s="41"/>
    </row>
    <row r="565" spans="39:47" ht="15.75" customHeight="1">
      <c r="AM565" s="96"/>
      <c r="AU565" s="41"/>
    </row>
    <row r="566" spans="39:47" ht="15.75" customHeight="1">
      <c r="AM566" s="96"/>
      <c r="AU566" s="41"/>
    </row>
    <row r="567" spans="39:47" ht="15.75" customHeight="1">
      <c r="AM567" s="96"/>
      <c r="AU567" s="41"/>
    </row>
    <row r="568" spans="39:47" ht="15.75" customHeight="1">
      <c r="AM568" s="96"/>
      <c r="AU568" s="41"/>
    </row>
    <row r="569" spans="39:47" ht="15.75" customHeight="1">
      <c r="AM569" s="96"/>
      <c r="AU569" s="41"/>
    </row>
    <row r="570" spans="39:47" ht="15.75" customHeight="1">
      <c r="AM570" s="96"/>
      <c r="AU570" s="41"/>
    </row>
    <row r="571" spans="39:47" ht="15.75" customHeight="1">
      <c r="AM571" s="96"/>
      <c r="AU571" s="41"/>
    </row>
    <row r="572" spans="39:47" ht="15.75" customHeight="1">
      <c r="AM572" s="96"/>
      <c r="AU572" s="41"/>
    </row>
    <row r="573" spans="39:47" ht="15.75" customHeight="1">
      <c r="AM573" s="96"/>
      <c r="AU573" s="41"/>
    </row>
    <row r="574" spans="39:47" ht="15.75" customHeight="1">
      <c r="AM574" s="96"/>
      <c r="AU574" s="41"/>
    </row>
    <row r="575" spans="39:47" ht="15.75" customHeight="1">
      <c r="AM575" s="96"/>
      <c r="AU575" s="41"/>
    </row>
    <row r="576" spans="39:47" ht="15.75" customHeight="1">
      <c r="AM576" s="96"/>
      <c r="AU576" s="41"/>
    </row>
    <row r="577" spans="39:47" ht="15.75" customHeight="1">
      <c r="AM577" s="96"/>
      <c r="AU577" s="41"/>
    </row>
    <row r="578" spans="39:47" ht="15.75" customHeight="1">
      <c r="AM578" s="96"/>
      <c r="AU578" s="41"/>
    </row>
    <row r="579" spans="39:47" ht="15.75" customHeight="1">
      <c r="AM579" s="96"/>
      <c r="AU579" s="41"/>
    </row>
    <row r="580" spans="39:47" ht="15.75" customHeight="1">
      <c r="AM580" s="96"/>
      <c r="AU580" s="41"/>
    </row>
    <row r="581" spans="39:47" ht="15.75" customHeight="1">
      <c r="AM581" s="96"/>
      <c r="AU581" s="41"/>
    </row>
    <row r="582" spans="39:47" ht="15.75" customHeight="1">
      <c r="AM582" s="96"/>
      <c r="AU582" s="41"/>
    </row>
    <row r="583" spans="39:47" ht="15.75" customHeight="1">
      <c r="AM583" s="96"/>
      <c r="AU583" s="41"/>
    </row>
    <row r="584" spans="39:47" ht="15.75" customHeight="1">
      <c r="AM584" s="96"/>
      <c r="AU584" s="41"/>
    </row>
    <row r="585" spans="39:47" ht="15.75" customHeight="1">
      <c r="AM585" s="96"/>
      <c r="AU585" s="41"/>
    </row>
    <row r="586" spans="39:47" ht="15.75" customHeight="1">
      <c r="AM586" s="96"/>
      <c r="AU586" s="41"/>
    </row>
    <row r="587" spans="39:47" ht="15.75" customHeight="1">
      <c r="AM587" s="96"/>
      <c r="AU587" s="41"/>
    </row>
    <row r="588" spans="39:47" ht="15.75" customHeight="1">
      <c r="AM588" s="96"/>
      <c r="AU588" s="41"/>
    </row>
    <row r="589" spans="39:47" ht="15.75" customHeight="1">
      <c r="AM589" s="96"/>
      <c r="AU589" s="41"/>
    </row>
    <row r="590" spans="39:47" ht="15.75" customHeight="1">
      <c r="AM590" s="96"/>
      <c r="AU590" s="41"/>
    </row>
    <row r="591" spans="39:47" ht="15.75" customHeight="1">
      <c r="AM591" s="96"/>
      <c r="AU591" s="41"/>
    </row>
    <row r="592" spans="39:47" ht="15.75" customHeight="1">
      <c r="AM592" s="96"/>
      <c r="AU592" s="41"/>
    </row>
    <row r="593" spans="39:47" ht="15.75" customHeight="1">
      <c r="AM593" s="96"/>
      <c r="AU593" s="41"/>
    </row>
    <row r="594" spans="39:47" ht="15.75" customHeight="1">
      <c r="AM594" s="96"/>
      <c r="AU594" s="41"/>
    </row>
    <row r="595" spans="39:47" ht="15.75" customHeight="1">
      <c r="AM595" s="96"/>
      <c r="AU595" s="41"/>
    </row>
    <row r="596" spans="39:47" ht="15.75" customHeight="1">
      <c r="AM596" s="96"/>
      <c r="AU596" s="41"/>
    </row>
    <row r="597" spans="39:47" ht="15.75" customHeight="1">
      <c r="AM597" s="96"/>
      <c r="AU597" s="41"/>
    </row>
    <row r="598" spans="39:47" ht="15.75" customHeight="1">
      <c r="AM598" s="96"/>
      <c r="AU598" s="41"/>
    </row>
    <row r="599" spans="39:47" ht="15.75" customHeight="1">
      <c r="AM599" s="96"/>
      <c r="AU599" s="41"/>
    </row>
    <row r="600" spans="39:47" ht="15.75" customHeight="1">
      <c r="AM600" s="96"/>
      <c r="AU600" s="41"/>
    </row>
    <row r="601" spans="39:47" ht="15.75" customHeight="1">
      <c r="AM601" s="96"/>
      <c r="AU601" s="41"/>
    </row>
    <row r="602" spans="39:47" ht="15.75" customHeight="1">
      <c r="AM602" s="96"/>
      <c r="AU602" s="41"/>
    </row>
    <row r="603" spans="39:47" ht="15.75" customHeight="1">
      <c r="AM603" s="96"/>
      <c r="AU603" s="41"/>
    </row>
    <row r="604" spans="39:47" ht="15.75" customHeight="1">
      <c r="AM604" s="96"/>
      <c r="AU604" s="41"/>
    </row>
    <row r="605" spans="39:47" ht="15.75" customHeight="1">
      <c r="AM605" s="96"/>
      <c r="AU605" s="41"/>
    </row>
    <row r="606" spans="39:47" ht="15.75" customHeight="1">
      <c r="AM606" s="96"/>
      <c r="AU606" s="41"/>
    </row>
    <row r="607" spans="39:47" ht="15.75" customHeight="1">
      <c r="AM607" s="96"/>
      <c r="AU607" s="41"/>
    </row>
    <row r="608" spans="39:47" ht="15.75" customHeight="1">
      <c r="AM608" s="96"/>
      <c r="AU608" s="41"/>
    </row>
    <row r="609" spans="39:47" ht="15.75" customHeight="1">
      <c r="AM609" s="96"/>
      <c r="AU609" s="41"/>
    </row>
    <row r="610" spans="39:47" ht="15.75" customHeight="1">
      <c r="AM610" s="96"/>
      <c r="AU610" s="41"/>
    </row>
    <row r="611" spans="39:47" ht="15.75" customHeight="1">
      <c r="AM611" s="96"/>
      <c r="AU611" s="41"/>
    </row>
    <row r="612" spans="39:47" ht="15.75" customHeight="1">
      <c r="AM612" s="96"/>
      <c r="AU612" s="41"/>
    </row>
    <row r="613" spans="39:47" ht="15.75" customHeight="1">
      <c r="AM613" s="96"/>
      <c r="AU613" s="41"/>
    </row>
    <row r="614" spans="39:47" ht="15.75" customHeight="1">
      <c r="AM614" s="96"/>
      <c r="AU614" s="41"/>
    </row>
    <row r="615" spans="39:47" ht="15.75" customHeight="1">
      <c r="AM615" s="96"/>
      <c r="AU615" s="41"/>
    </row>
    <row r="616" spans="39:47" ht="15.75" customHeight="1">
      <c r="AM616" s="96"/>
      <c r="AU616" s="41"/>
    </row>
    <row r="617" spans="39:47" ht="15.75" customHeight="1">
      <c r="AM617" s="96"/>
      <c r="AU617" s="41"/>
    </row>
    <row r="618" spans="39:47" ht="15.75" customHeight="1">
      <c r="AM618" s="96"/>
      <c r="AU618" s="41"/>
    </row>
    <row r="619" spans="39:47" ht="15.75" customHeight="1">
      <c r="AM619" s="96"/>
      <c r="AU619" s="41"/>
    </row>
    <row r="620" spans="39:47" ht="15.75" customHeight="1">
      <c r="AM620" s="96"/>
      <c r="AU620" s="41"/>
    </row>
    <row r="621" spans="39:47" ht="15.75" customHeight="1">
      <c r="AM621" s="96"/>
      <c r="AU621" s="41"/>
    </row>
    <row r="622" spans="39:47" ht="15.75" customHeight="1">
      <c r="AM622" s="96"/>
      <c r="AU622" s="41"/>
    </row>
    <row r="623" spans="39:47" ht="15.75" customHeight="1">
      <c r="AM623" s="96"/>
      <c r="AU623" s="41"/>
    </row>
    <row r="624" spans="39:47" ht="15.75" customHeight="1">
      <c r="AM624" s="96"/>
      <c r="AU624" s="41"/>
    </row>
    <row r="625" spans="39:47" ht="15.75" customHeight="1">
      <c r="AM625" s="96"/>
      <c r="AU625" s="41"/>
    </row>
    <row r="626" spans="39:47" ht="15.75" customHeight="1">
      <c r="AM626" s="96"/>
      <c r="AU626" s="41"/>
    </row>
    <row r="627" spans="39:47" ht="15.75" customHeight="1">
      <c r="AM627" s="96"/>
      <c r="AU627" s="41"/>
    </row>
    <row r="628" spans="39:47" ht="15.75" customHeight="1">
      <c r="AM628" s="96"/>
      <c r="AU628" s="41"/>
    </row>
    <row r="629" spans="39:47" ht="15.75" customHeight="1">
      <c r="AM629" s="96"/>
      <c r="AU629" s="41"/>
    </row>
    <row r="630" spans="39:47" ht="15.75" customHeight="1">
      <c r="AM630" s="96"/>
      <c r="AU630" s="41"/>
    </row>
    <row r="631" spans="39:47" ht="15.75" customHeight="1">
      <c r="AM631" s="96"/>
      <c r="AU631" s="41"/>
    </row>
    <row r="632" spans="39:47" ht="15.75" customHeight="1">
      <c r="AM632" s="96"/>
      <c r="AU632" s="41"/>
    </row>
    <row r="633" spans="39:47" ht="15.75" customHeight="1">
      <c r="AM633" s="96"/>
      <c r="AU633" s="41"/>
    </row>
    <row r="634" spans="39:47" ht="15.75" customHeight="1">
      <c r="AM634" s="96"/>
      <c r="AU634" s="41"/>
    </row>
    <row r="635" spans="39:47" ht="15.75" customHeight="1">
      <c r="AM635" s="96"/>
      <c r="AU635" s="41"/>
    </row>
    <row r="636" spans="39:47" ht="15.75" customHeight="1">
      <c r="AM636" s="96"/>
      <c r="AU636" s="41"/>
    </row>
    <row r="637" spans="39:47" ht="15.75" customHeight="1">
      <c r="AM637" s="96"/>
      <c r="AU637" s="41"/>
    </row>
    <row r="638" spans="39:47" ht="15.75" customHeight="1">
      <c r="AM638" s="96"/>
      <c r="AU638" s="41"/>
    </row>
    <row r="639" spans="39:47" ht="15.75" customHeight="1">
      <c r="AM639" s="96"/>
      <c r="AU639" s="41"/>
    </row>
    <row r="640" spans="39:47" ht="15.75" customHeight="1">
      <c r="AM640" s="96"/>
      <c r="AU640" s="41"/>
    </row>
    <row r="641" spans="39:47" ht="15.75" customHeight="1">
      <c r="AM641" s="96"/>
      <c r="AU641" s="41"/>
    </row>
    <row r="642" spans="39:47" ht="15.75" customHeight="1">
      <c r="AM642" s="96"/>
      <c r="AU642" s="41"/>
    </row>
    <row r="643" spans="39:47" ht="15.75" customHeight="1">
      <c r="AM643" s="96"/>
      <c r="AU643" s="41"/>
    </row>
    <row r="644" spans="39:47" ht="15.75" customHeight="1">
      <c r="AM644" s="96"/>
      <c r="AU644" s="41"/>
    </row>
    <row r="645" spans="39:47" ht="15.75" customHeight="1">
      <c r="AM645" s="96"/>
      <c r="AU645" s="41"/>
    </row>
    <row r="646" spans="39:47" ht="15.75" customHeight="1">
      <c r="AM646" s="96"/>
      <c r="AU646" s="41"/>
    </row>
    <row r="647" spans="39:47" ht="15.75" customHeight="1">
      <c r="AM647" s="96"/>
      <c r="AU647" s="41"/>
    </row>
    <row r="648" spans="39:47" ht="15.75" customHeight="1">
      <c r="AM648" s="96"/>
      <c r="AU648" s="41"/>
    </row>
    <row r="649" spans="39:47" ht="15.75" customHeight="1">
      <c r="AM649" s="96"/>
      <c r="AU649" s="41"/>
    </row>
    <row r="650" spans="39:47" ht="15.75" customHeight="1">
      <c r="AM650" s="96"/>
      <c r="AU650" s="41"/>
    </row>
    <row r="651" spans="39:47" ht="15.75" customHeight="1">
      <c r="AM651" s="96"/>
      <c r="AU651" s="41"/>
    </row>
    <row r="652" spans="39:47" ht="15.75" customHeight="1">
      <c r="AM652" s="96"/>
      <c r="AU652" s="41"/>
    </row>
    <row r="653" spans="39:47" ht="15.75" customHeight="1">
      <c r="AM653" s="96"/>
      <c r="AU653" s="41"/>
    </row>
    <row r="654" spans="39:47" ht="15.75" customHeight="1">
      <c r="AM654" s="96"/>
      <c r="AU654" s="41"/>
    </row>
    <row r="655" spans="39:47" ht="15.75" customHeight="1">
      <c r="AM655" s="96"/>
      <c r="AU655" s="41"/>
    </row>
    <row r="656" spans="39:47" ht="15.75" customHeight="1">
      <c r="AM656" s="96"/>
      <c r="AU656" s="41"/>
    </row>
    <row r="657" spans="39:47" ht="15.75" customHeight="1">
      <c r="AM657" s="96"/>
      <c r="AU657" s="41"/>
    </row>
    <row r="658" spans="39:47" ht="15.75" customHeight="1">
      <c r="AM658" s="96"/>
      <c r="AU658" s="41"/>
    </row>
    <row r="659" spans="39:47" ht="15.75" customHeight="1">
      <c r="AM659" s="96"/>
      <c r="AU659" s="41"/>
    </row>
    <row r="660" spans="39:47" ht="15.75" customHeight="1">
      <c r="AM660" s="96"/>
      <c r="AU660" s="41"/>
    </row>
    <row r="661" spans="39:47" ht="15.75" customHeight="1">
      <c r="AM661" s="96"/>
      <c r="AU661" s="41"/>
    </row>
    <row r="662" spans="39:47" ht="15.75" customHeight="1">
      <c r="AM662" s="96"/>
      <c r="AU662" s="41"/>
    </row>
    <row r="663" spans="39:47" ht="15.75" customHeight="1">
      <c r="AM663" s="96"/>
      <c r="AU663" s="41"/>
    </row>
    <row r="664" spans="39:47" ht="15.75" customHeight="1">
      <c r="AM664" s="96"/>
      <c r="AU664" s="41"/>
    </row>
    <row r="665" spans="39:47" ht="15.75" customHeight="1">
      <c r="AM665" s="96"/>
      <c r="AU665" s="41"/>
    </row>
    <row r="666" spans="39:47" ht="15.75" customHeight="1">
      <c r="AM666" s="96"/>
      <c r="AU666" s="41"/>
    </row>
    <row r="667" spans="39:47" ht="15.75" customHeight="1">
      <c r="AM667" s="96"/>
      <c r="AU667" s="41"/>
    </row>
    <row r="668" spans="39:47" ht="15.75" customHeight="1">
      <c r="AM668" s="96"/>
      <c r="AU668" s="41"/>
    </row>
    <row r="669" spans="39:47" ht="15.75" customHeight="1">
      <c r="AM669" s="96"/>
      <c r="AU669" s="41"/>
    </row>
    <row r="670" spans="39:47" ht="15.75" customHeight="1">
      <c r="AM670" s="96"/>
      <c r="AU670" s="41"/>
    </row>
    <row r="671" spans="39:47" ht="15.75" customHeight="1">
      <c r="AM671" s="96"/>
      <c r="AU671" s="41"/>
    </row>
    <row r="672" spans="39:47" ht="15.75" customHeight="1">
      <c r="AM672" s="96"/>
      <c r="AU672" s="41"/>
    </row>
    <row r="673" spans="39:47" ht="15.75" customHeight="1">
      <c r="AM673" s="96"/>
      <c r="AU673" s="41"/>
    </row>
    <row r="674" spans="39:47" ht="15.75" customHeight="1">
      <c r="AM674" s="96"/>
      <c r="AU674" s="41"/>
    </row>
    <row r="675" spans="39:47" ht="15.75" customHeight="1">
      <c r="AM675" s="96"/>
      <c r="AU675" s="41"/>
    </row>
    <row r="676" spans="39:47" ht="15.75" customHeight="1">
      <c r="AM676" s="96"/>
      <c r="AU676" s="41"/>
    </row>
    <row r="677" spans="39:47" ht="15.75" customHeight="1">
      <c r="AM677" s="96"/>
      <c r="AU677" s="41"/>
    </row>
    <row r="678" spans="39:47" ht="15.75" customHeight="1">
      <c r="AM678" s="96"/>
      <c r="AU678" s="41"/>
    </row>
    <row r="679" spans="39:47" ht="15.75" customHeight="1">
      <c r="AM679" s="96"/>
      <c r="AU679" s="41"/>
    </row>
    <row r="680" spans="39:47" ht="15.75" customHeight="1">
      <c r="AM680" s="96"/>
      <c r="AU680" s="41"/>
    </row>
    <row r="681" spans="39:47" ht="15.75" customHeight="1">
      <c r="AM681" s="96"/>
      <c r="AU681" s="41"/>
    </row>
    <row r="682" spans="39:47" ht="15.75" customHeight="1">
      <c r="AM682" s="96"/>
      <c r="AU682" s="41"/>
    </row>
    <row r="683" spans="39:47" ht="15.75" customHeight="1">
      <c r="AM683" s="96"/>
      <c r="AU683" s="41"/>
    </row>
    <row r="684" spans="39:47" ht="15.75" customHeight="1">
      <c r="AM684" s="96"/>
      <c r="AU684" s="41"/>
    </row>
    <row r="685" spans="39:47" ht="15.75" customHeight="1">
      <c r="AM685" s="96"/>
      <c r="AU685" s="41"/>
    </row>
    <row r="686" spans="39:47" ht="15.75" customHeight="1">
      <c r="AM686" s="96"/>
      <c r="AU686" s="41"/>
    </row>
    <row r="687" spans="39:47" ht="15.75" customHeight="1">
      <c r="AM687" s="96"/>
      <c r="AU687" s="41"/>
    </row>
    <row r="688" spans="39:47" ht="15.75" customHeight="1">
      <c r="AM688" s="96"/>
      <c r="AU688" s="41"/>
    </row>
    <row r="689" spans="39:47" ht="15.75" customHeight="1">
      <c r="AM689" s="96"/>
      <c r="AU689" s="41"/>
    </row>
    <row r="690" spans="39:47" ht="15.75" customHeight="1">
      <c r="AM690" s="96"/>
      <c r="AU690" s="41"/>
    </row>
    <row r="691" spans="39:47" ht="15.75" customHeight="1">
      <c r="AM691" s="96"/>
      <c r="AU691" s="41"/>
    </row>
    <row r="692" spans="39:47" ht="15.75" customHeight="1">
      <c r="AM692" s="96"/>
      <c r="AU692" s="41"/>
    </row>
    <row r="693" spans="39:47" ht="15.75" customHeight="1">
      <c r="AM693" s="96"/>
      <c r="AU693" s="41"/>
    </row>
    <row r="694" spans="39:47" ht="15.75" customHeight="1">
      <c r="AM694" s="96"/>
      <c r="AU694" s="41"/>
    </row>
    <row r="695" spans="39:47" ht="15.75" customHeight="1">
      <c r="AM695" s="96"/>
      <c r="AU695" s="41"/>
    </row>
    <row r="696" spans="39:47" ht="15.75" customHeight="1">
      <c r="AM696" s="96"/>
      <c r="AU696" s="41"/>
    </row>
    <row r="697" spans="39:47" ht="15.75" customHeight="1">
      <c r="AM697" s="96"/>
      <c r="AU697" s="41"/>
    </row>
    <row r="698" spans="39:47" ht="15.75" customHeight="1">
      <c r="AM698" s="96"/>
      <c r="AU698" s="41"/>
    </row>
    <row r="699" spans="39:47" ht="15.75" customHeight="1">
      <c r="AM699" s="96"/>
      <c r="AU699" s="41"/>
    </row>
    <row r="700" spans="39:47" ht="15.75" customHeight="1">
      <c r="AM700" s="96"/>
      <c r="AU700" s="41"/>
    </row>
    <row r="701" spans="39:47" ht="15.75" customHeight="1">
      <c r="AM701" s="96"/>
      <c r="AU701" s="41"/>
    </row>
    <row r="702" spans="39:47" ht="15.75" customHeight="1">
      <c r="AM702" s="96"/>
      <c r="AU702" s="41"/>
    </row>
    <row r="703" spans="39:47" ht="15.75" customHeight="1">
      <c r="AM703" s="96"/>
      <c r="AU703" s="41"/>
    </row>
    <row r="704" spans="39:47" ht="15.75" customHeight="1">
      <c r="AM704" s="96"/>
      <c r="AU704" s="41"/>
    </row>
    <row r="705" spans="39:47" ht="15.75" customHeight="1">
      <c r="AM705" s="96"/>
      <c r="AU705" s="41"/>
    </row>
    <row r="706" spans="39:47" ht="15.75" customHeight="1">
      <c r="AM706" s="96"/>
      <c r="AU706" s="41"/>
    </row>
    <row r="707" spans="39:47" ht="15.75" customHeight="1">
      <c r="AM707" s="96"/>
      <c r="AU707" s="41"/>
    </row>
    <row r="708" spans="39:47" ht="15.75" customHeight="1">
      <c r="AM708" s="96"/>
      <c r="AU708" s="41"/>
    </row>
    <row r="709" spans="39:47" ht="15.75" customHeight="1">
      <c r="AM709" s="96"/>
      <c r="AU709" s="41"/>
    </row>
    <row r="710" spans="39:47" ht="15.75" customHeight="1">
      <c r="AM710" s="96"/>
      <c r="AU710" s="41"/>
    </row>
    <row r="711" spans="39:47" ht="15.75" customHeight="1">
      <c r="AM711" s="96"/>
      <c r="AU711" s="41"/>
    </row>
    <row r="712" spans="39:47" ht="15.75" customHeight="1">
      <c r="AM712" s="96"/>
      <c r="AU712" s="41"/>
    </row>
    <row r="713" spans="39:47" ht="15.75" customHeight="1">
      <c r="AM713" s="96"/>
      <c r="AU713" s="41"/>
    </row>
    <row r="714" spans="39:47" ht="15.75" customHeight="1">
      <c r="AM714" s="96"/>
      <c r="AU714" s="41"/>
    </row>
    <row r="715" spans="39:47" ht="15.75" customHeight="1">
      <c r="AM715" s="96"/>
      <c r="AU715" s="41"/>
    </row>
    <row r="716" spans="39:47" ht="15.75" customHeight="1">
      <c r="AM716" s="96"/>
      <c r="AU716" s="41"/>
    </row>
    <row r="717" spans="39:47" ht="15.75" customHeight="1">
      <c r="AM717" s="96"/>
      <c r="AU717" s="41"/>
    </row>
    <row r="718" spans="39:47" ht="15.75" customHeight="1">
      <c r="AM718" s="96"/>
      <c r="AU718" s="41"/>
    </row>
    <row r="719" spans="39:47" ht="15.75" customHeight="1">
      <c r="AM719" s="96"/>
      <c r="AU719" s="41"/>
    </row>
    <row r="720" spans="39:47" ht="15.75" customHeight="1">
      <c r="AM720" s="96"/>
      <c r="AU720" s="41"/>
    </row>
    <row r="721" spans="39:47" ht="15.75" customHeight="1">
      <c r="AM721" s="96"/>
      <c r="AU721" s="41"/>
    </row>
    <row r="722" spans="39:47" ht="15.75" customHeight="1">
      <c r="AM722" s="96"/>
      <c r="AU722" s="41"/>
    </row>
    <row r="723" spans="39:47" ht="15.75" customHeight="1">
      <c r="AM723" s="96"/>
      <c r="AU723" s="41"/>
    </row>
    <row r="724" spans="39:47" ht="15.75" customHeight="1">
      <c r="AM724" s="96"/>
      <c r="AU724" s="41"/>
    </row>
    <row r="725" spans="39:47" ht="15.75" customHeight="1">
      <c r="AM725" s="96"/>
      <c r="AU725" s="41"/>
    </row>
    <row r="726" spans="39:47" ht="15.75" customHeight="1">
      <c r="AM726" s="96"/>
      <c r="AU726" s="41"/>
    </row>
    <row r="727" spans="39:47" ht="15.75" customHeight="1">
      <c r="AM727" s="96"/>
      <c r="AU727" s="41"/>
    </row>
    <row r="728" spans="39:47" ht="15.75" customHeight="1">
      <c r="AM728" s="96"/>
      <c r="AU728" s="41"/>
    </row>
    <row r="729" spans="39:47" ht="15.75" customHeight="1">
      <c r="AM729" s="96"/>
      <c r="AU729" s="41"/>
    </row>
    <row r="730" spans="39:47" ht="15.75" customHeight="1">
      <c r="AM730" s="96"/>
      <c r="AU730" s="41"/>
    </row>
    <row r="731" spans="39:47" ht="15.75" customHeight="1">
      <c r="AM731" s="96"/>
      <c r="AU731" s="41"/>
    </row>
    <row r="732" spans="39:47" ht="15.75" customHeight="1">
      <c r="AM732" s="96"/>
      <c r="AU732" s="41"/>
    </row>
    <row r="733" spans="39:47" ht="15.75" customHeight="1">
      <c r="AM733" s="96"/>
      <c r="AU733" s="41"/>
    </row>
    <row r="734" spans="39:47" ht="15.75" customHeight="1">
      <c r="AM734" s="96"/>
      <c r="AU734" s="41"/>
    </row>
    <row r="735" spans="39:47" ht="15.75" customHeight="1">
      <c r="AM735" s="96"/>
      <c r="AU735" s="41"/>
    </row>
    <row r="736" spans="39:47" ht="15.75" customHeight="1">
      <c r="AM736" s="96"/>
      <c r="AU736" s="41"/>
    </row>
    <row r="737" spans="39:47" ht="15.75" customHeight="1">
      <c r="AM737" s="96"/>
      <c r="AU737" s="41"/>
    </row>
    <row r="738" spans="39:47" ht="15.75" customHeight="1">
      <c r="AM738" s="96"/>
      <c r="AU738" s="41"/>
    </row>
    <row r="739" spans="39:47" ht="15.75" customHeight="1">
      <c r="AM739" s="96"/>
      <c r="AU739" s="41"/>
    </row>
    <row r="740" spans="39:47" ht="15.75" customHeight="1">
      <c r="AM740" s="96"/>
      <c r="AU740" s="41"/>
    </row>
    <row r="741" spans="39:47" ht="15.75" customHeight="1">
      <c r="AM741" s="96"/>
      <c r="AU741" s="41"/>
    </row>
    <row r="742" spans="39:47" ht="15.75" customHeight="1">
      <c r="AM742" s="96"/>
      <c r="AU742" s="41"/>
    </row>
    <row r="743" spans="39:47" ht="15.75" customHeight="1">
      <c r="AM743" s="96"/>
      <c r="AU743" s="41"/>
    </row>
    <row r="744" spans="39:47" ht="15.75" customHeight="1">
      <c r="AM744" s="96"/>
      <c r="AU744" s="41"/>
    </row>
    <row r="745" spans="39:47" ht="15.75" customHeight="1">
      <c r="AM745" s="96"/>
      <c r="AU745" s="41"/>
    </row>
    <row r="746" spans="39:47" ht="15.75" customHeight="1">
      <c r="AM746" s="96"/>
      <c r="AU746" s="41"/>
    </row>
    <row r="747" spans="39:47" ht="15.75" customHeight="1">
      <c r="AM747" s="96"/>
      <c r="AU747" s="41"/>
    </row>
    <row r="748" spans="39:47" ht="15.75" customHeight="1">
      <c r="AM748" s="96"/>
      <c r="AU748" s="41"/>
    </row>
    <row r="749" spans="39:47" ht="15.75" customHeight="1">
      <c r="AM749" s="96"/>
      <c r="AU749" s="41"/>
    </row>
    <row r="750" spans="39:47" ht="15.75" customHeight="1">
      <c r="AM750" s="96"/>
      <c r="AU750" s="41"/>
    </row>
    <row r="751" spans="39:47" ht="15.75" customHeight="1">
      <c r="AM751" s="96"/>
      <c r="AU751" s="41"/>
    </row>
    <row r="752" spans="39:47" ht="15.75" customHeight="1">
      <c r="AM752" s="96"/>
      <c r="AU752" s="41"/>
    </row>
    <row r="753" spans="39:47" ht="15.75" customHeight="1">
      <c r="AM753" s="96"/>
      <c r="AU753" s="41"/>
    </row>
    <row r="754" spans="39:47" ht="15.75" customHeight="1">
      <c r="AM754" s="96"/>
      <c r="AU754" s="41"/>
    </row>
    <row r="755" spans="39:47" ht="15.75" customHeight="1">
      <c r="AM755" s="96"/>
      <c r="AU755" s="41"/>
    </row>
    <row r="756" spans="39:47" ht="15.75" customHeight="1">
      <c r="AM756" s="96"/>
      <c r="AU756" s="41"/>
    </row>
    <row r="757" spans="39:47" ht="15.75" customHeight="1">
      <c r="AM757" s="96"/>
      <c r="AU757" s="41"/>
    </row>
    <row r="758" spans="39:47" ht="15.75" customHeight="1">
      <c r="AM758" s="96"/>
      <c r="AU758" s="41"/>
    </row>
    <row r="759" spans="39:47" ht="15.75" customHeight="1">
      <c r="AM759" s="96"/>
      <c r="AU759" s="41"/>
    </row>
    <row r="760" spans="39:47" ht="15.75" customHeight="1">
      <c r="AM760" s="96"/>
      <c r="AU760" s="41"/>
    </row>
    <row r="761" spans="39:47" ht="15.75" customHeight="1">
      <c r="AM761" s="96"/>
      <c r="AU761" s="41"/>
    </row>
    <row r="762" spans="39:47" ht="15.75" customHeight="1">
      <c r="AM762" s="96"/>
      <c r="AU762" s="41"/>
    </row>
    <row r="763" spans="39:47" ht="15.75" customHeight="1">
      <c r="AM763" s="96"/>
      <c r="AU763" s="41"/>
    </row>
    <row r="764" spans="39:47" ht="15.75" customHeight="1">
      <c r="AM764" s="96"/>
      <c r="AU764" s="41"/>
    </row>
    <row r="765" spans="39:47" ht="15.75" customHeight="1">
      <c r="AM765" s="96"/>
      <c r="AU765" s="41"/>
    </row>
    <row r="766" spans="39:47" ht="15.75" customHeight="1">
      <c r="AM766" s="96"/>
      <c r="AU766" s="41"/>
    </row>
    <row r="767" spans="39:47" ht="15.75" customHeight="1">
      <c r="AM767" s="96"/>
      <c r="AU767" s="41"/>
    </row>
    <row r="768" spans="39:47" ht="15.75" customHeight="1">
      <c r="AM768" s="96"/>
      <c r="AU768" s="41"/>
    </row>
    <row r="769" spans="39:47" ht="15.75" customHeight="1">
      <c r="AM769" s="96"/>
      <c r="AU769" s="41"/>
    </row>
    <row r="770" spans="39:47" ht="15.75" customHeight="1">
      <c r="AM770" s="96"/>
      <c r="AU770" s="41"/>
    </row>
    <row r="771" spans="39:47" ht="15.75" customHeight="1">
      <c r="AM771" s="96"/>
      <c r="AU771" s="41"/>
    </row>
    <row r="772" spans="39:47" ht="15.75" customHeight="1">
      <c r="AM772" s="96"/>
      <c r="AU772" s="41"/>
    </row>
    <row r="773" spans="39:47" ht="15.75" customHeight="1">
      <c r="AM773" s="96"/>
      <c r="AU773" s="41"/>
    </row>
    <row r="774" spans="39:47" ht="15.75" customHeight="1">
      <c r="AM774" s="96"/>
      <c r="AU774" s="41"/>
    </row>
    <row r="775" spans="39:47" ht="15.75" customHeight="1">
      <c r="AM775" s="96"/>
      <c r="AU775" s="41"/>
    </row>
    <row r="776" spans="39:47" ht="15.75" customHeight="1">
      <c r="AM776" s="96"/>
      <c r="AU776" s="41"/>
    </row>
    <row r="777" spans="39:47" ht="15.75" customHeight="1">
      <c r="AM777" s="96"/>
      <c r="AU777" s="41"/>
    </row>
    <row r="778" spans="39:47" ht="15.75" customHeight="1">
      <c r="AM778" s="96"/>
      <c r="AU778" s="41"/>
    </row>
    <row r="779" spans="39:47" ht="15.75" customHeight="1">
      <c r="AM779" s="96"/>
      <c r="AU779" s="41"/>
    </row>
    <row r="780" spans="39:47" ht="15.75" customHeight="1">
      <c r="AM780" s="96"/>
      <c r="AU780" s="41"/>
    </row>
    <row r="781" spans="39:47" ht="15.75" customHeight="1">
      <c r="AM781" s="96"/>
      <c r="AU781" s="41"/>
    </row>
    <row r="782" spans="39:47" ht="15.75" customHeight="1">
      <c r="AM782" s="96"/>
      <c r="AU782" s="41"/>
    </row>
    <row r="783" spans="39:47" ht="15.75" customHeight="1">
      <c r="AM783" s="96"/>
      <c r="AU783" s="41"/>
    </row>
    <row r="784" spans="39:47" ht="15.75" customHeight="1">
      <c r="AM784" s="96"/>
      <c r="AU784" s="41"/>
    </row>
    <row r="785" spans="39:47" ht="15.75" customHeight="1">
      <c r="AM785" s="96"/>
      <c r="AU785" s="41"/>
    </row>
    <row r="786" spans="39:47" ht="15.75" customHeight="1">
      <c r="AM786" s="96"/>
      <c r="AU786" s="41"/>
    </row>
    <row r="787" spans="39:47" ht="15.75" customHeight="1">
      <c r="AM787" s="96"/>
      <c r="AU787" s="41"/>
    </row>
    <row r="788" spans="39:47" ht="15.75" customHeight="1">
      <c r="AM788" s="96"/>
      <c r="AU788" s="41"/>
    </row>
    <row r="789" spans="39:47" ht="15.75" customHeight="1">
      <c r="AM789" s="96"/>
      <c r="AU789" s="41"/>
    </row>
    <row r="790" spans="39:47" ht="15.75" customHeight="1">
      <c r="AM790" s="96"/>
      <c r="AU790" s="41"/>
    </row>
    <row r="791" spans="39:47" ht="15.75" customHeight="1">
      <c r="AM791" s="96"/>
      <c r="AU791" s="41"/>
    </row>
    <row r="792" spans="39:47" ht="15.75" customHeight="1">
      <c r="AM792" s="96"/>
      <c r="AU792" s="41"/>
    </row>
    <row r="793" spans="39:47" ht="15.75" customHeight="1">
      <c r="AM793" s="96"/>
      <c r="AU793" s="41"/>
    </row>
    <row r="794" spans="39:47" ht="15.75" customHeight="1">
      <c r="AM794" s="96"/>
      <c r="AU794" s="41"/>
    </row>
    <row r="795" spans="39:47" ht="15.75" customHeight="1">
      <c r="AM795" s="96"/>
      <c r="AU795" s="41"/>
    </row>
    <row r="796" spans="39:47" ht="15.75" customHeight="1">
      <c r="AM796" s="96"/>
      <c r="AU796" s="41"/>
    </row>
    <row r="797" spans="39:47" ht="15.75" customHeight="1">
      <c r="AM797" s="96"/>
      <c r="AU797" s="41"/>
    </row>
    <row r="798" spans="39:47" ht="15.75" customHeight="1">
      <c r="AM798" s="96"/>
      <c r="AU798" s="41"/>
    </row>
    <row r="799" spans="39:47" ht="15.75" customHeight="1">
      <c r="AM799" s="96"/>
      <c r="AU799" s="41"/>
    </row>
    <row r="800" spans="39:47" ht="15.75" customHeight="1">
      <c r="AM800" s="96"/>
      <c r="AU800" s="41"/>
    </row>
    <row r="801" spans="39:47" ht="15.75" customHeight="1">
      <c r="AM801" s="96"/>
      <c r="AU801" s="41"/>
    </row>
    <row r="802" spans="39:47" ht="15.75" customHeight="1">
      <c r="AM802" s="96"/>
      <c r="AU802" s="41"/>
    </row>
    <row r="803" spans="39:47" ht="15.75" customHeight="1">
      <c r="AM803" s="96"/>
      <c r="AU803" s="41"/>
    </row>
    <row r="804" spans="39:47" ht="15.75" customHeight="1">
      <c r="AM804" s="96"/>
      <c r="AU804" s="41"/>
    </row>
    <row r="805" spans="39:47" ht="15.75" customHeight="1">
      <c r="AM805" s="96"/>
      <c r="AU805" s="41"/>
    </row>
    <row r="806" spans="39:47" ht="15.75" customHeight="1">
      <c r="AM806" s="96"/>
      <c r="AU806" s="41"/>
    </row>
    <row r="807" spans="39:47" ht="15.75" customHeight="1">
      <c r="AM807" s="96"/>
      <c r="AU807" s="41"/>
    </row>
    <row r="808" spans="39:47" ht="15.75" customHeight="1">
      <c r="AM808" s="96"/>
      <c r="AU808" s="41"/>
    </row>
    <row r="809" spans="39:47" ht="15.75" customHeight="1">
      <c r="AM809" s="96"/>
      <c r="AU809" s="41"/>
    </row>
    <row r="810" spans="39:47" ht="15.75" customHeight="1">
      <c r="AM810" s="96"/>
      <c r="AU810" s="41"/>
    </row>
    <row r="811" spans="39:47" ht="15.75" customHeight="1">
      <c r="AM811" s="96"/>
      <c r="AU811" s="41"/>
    </row>
    <row r="812" spans="39:47" ht="15.75" customHeight="1">
      <c r="AM812" s="96"/>
      <c r="AU812" s="41"/>
    </row>
    <row r="813" spans="39:47" ht="15.75" customHeight="1">
      <c r="AM813" s="96"/>
      <c r="AU813" s="41"/>
    </row>
    <row r="814" spans="39:47" ht="15.75" customHeight="1">
      <c r="AM814" s="96"/>
      <c r="AU814" s="41"/>
    </row>
    <row r="815" spans="39:47" ht="15.75" customHeight="1">
      <c r="AM815" s="96"/>
      <c r="AU815" s="41"/>
    </row>
    <row r="816" spans="39:47" ht="15.75" customHeight="1">
      <c r="AM816" s="96"/>
      <c r="AU816" s="41"/>
    </row>
    <row r="817" spans="39:47" ht="15.75" customHeight="1">
      <c r="AM817" s="96"/>
      <c r="AU817" s="41"/>
    </row>
    <row r="818" spans="39:47" ht="15.75" customHeight="1">
      <c r="AM818" s="96"/>
      <c r="AU818" s="41"/>
    </row>
    <row r="819" spans="39:47" ht="15.75" customHeight="1">
      <c r="AM819" s="96"/>
      <c r="AU819" s="41"/>
    </row>
    <row r="820" spans="39:47" ht="15.75" customHeight="1">
      <c r="AM820" s="96"/>
      <c r="AU820" s="41"/>
    </row>
    <row r="821" spans="39:47" ht="15.75" customHeight="1">
      <c r="AM821" s="96"/>
      <c r="AU821" s="41"/>
    </row>
    <row r="822" spans="39:47" ht="15.75" customHeight="1">
      <c r="AM822" s="96"/>
      <c r="AU822" s="41"/>
    </row>
    <row r="823" spans="39:47" ht="15.75" customHeight="1">
      <c r="AM823" s="96"/>
      <c r="AU823" s="41"/>
    </row>
    <row r="824" spans="39:47" ht="15.75" customHeight="1">
      <c r="AM824" s="96"/>
      <c r="AU824" s="41"/>
    </row>
    <row r="825" spans="39:47" ht="15.75" customHeight="1">
      <c r="AM825" s="96"/>
      <c r="AU825" s="41"/>
    </row>
    <row r="826" spans="39:47" ht="15.75" customHeight="1">
      <c r="AM826" s="96"/>
      <c r="AU826" s="41"/>
    </row>
    <row r="827" spans="39:47" ht="15.75" customHeight="1">
      <c r="AM827" s="96"/>
      <c r="AU827" s="41"/>
    </row>
    <row r="828" spans="39:47" ht="15.75" customHeight="1">
      <c r="AM828" s="96"/>
      <c r="AU828" s="41"/>
    </row>
    <row r="829" spans="39:47" ht="15.75" customHeight="1">
      <c r="AM829" s="96"/>
      <c r="AU829" s="41"/>
    </row>
    <row r="830" spans="39:47" ht="15.75" customHeight="1">
      <c r="AM830" s="96"/>
      <c r="AU830" s="41"/>
    </row>
    <row r="831" spans="39:47" ht="15.75" customHeight="1">
      <c r="AM831" s="96"/>
      <c r="AU831" s="41"/>
    </row>
    <row r="832" spans="39:47" ht="15.75" customHeight="1">
      <c r="AM832" s="96"/>
      <c r="AU832" s="41"/>
    </row>
    <row r="833" spans="39:47" ht="15.75" customHeight="1">
      <c r="AM833" s="96"/>
      <c r="AU833" s="41"/>
    </row>
    <row r="834" spans="39:47" ht="15.75" customHeight="1">
      <c r="AM834" s="96"/>
      <c r="AU834" s="41"/>
    </row>
    <row r="835" spans="39:47" ht="15.75" customHeight="1">
      <c r="AM835" s="96"/>
      <c r="AU835" s="41"/>
    </row>
    <row r="836" spans="39:47" ht="15.75" customHeight="1">
      <c r="AM836" s="96"/>
      <c r="AU836" s="41"/>
    </row>
    <row r="837" spans="39:47" ht="15.75" customHeight="1">
      <c r="AM837" s="96"/>
      <c r="AU837" s="41"/>
    </row>
    <row r="838" spans="39:47" ht="15.75" customHeight="1">
      <c r="AM838" s="96"/>
      <c r="AU838" s="41"/>
    </row>
    <row r="839" spans="39:47" ht="15.75" customHeight="1">
      <c r="AM839" s="96"/>
      <c r="AU839" s="41"/>
    </row>
    <row r="840" spans="39:47" ht="15.75" customHeight="1">
      <c r="AM840" s="96"/>
      <c r="AU840" s="41"/>
    </row>
    <row r="841" spans="39:47" ht="15.75" customHeight="1">
      <c r="AM841" s="96"/>
      <c r="AU841" s="41"/>
    </row>
    <row r="842" spans="39:47" ht="15.75" customHeight="1">
      <c r="AM842" s="96"/>
      <c r="AU842" s="41"/>
    </row>
    <row r="843" spans="39:47" ht="15.75" customHeight="1">
      <c r="AM843" s="96"/>
      <c r="AU843" s="41"/>
    </row>
    <row r="844" spans="39:47" ht="15.75" customHeight="1">
      <c r="AM844" s="96"/>
      <c r="AU844" s="41"/>
    </row>
    <row r="845" spans="39:47" ht="15.75" customHeight="1">
      <c r="AM845" s="96"/>
      <c r="AU845" s="41"/>
    </row>
    <row r="846" spans="39:47" ht="15.75" customHeight="1">
      <c r="AM846" s="96"/>
      <c r="AU846" s="41"/>
    </row>
    <row r="847" spans="39:47" ht="15.75" customHeight="1">
      <c r="AM847" s="96"/>
      <c r="AU847" s="41"/>
    </row>
    <row r="848" spans="39:47" ht="15.75" customHeight="1">
      <c r="AM848" s="96"/>
      <c r="AU848" s="41"/>
    </row>
    <row r="849" spans="39:47" ht="15.75" customHeight="1">
      <c r="AM849" s="96"/>
      <c r="AU849" s="41"/>
    </row>
    <row r="850" spans="39:47" ht="15.75" customHeight="1">
      <c r="AM850" s="96"/>
      <c r="AU850" s="41"/>
    </row>
    <row r="851" spans="39:47" ht="15.75" customHeight="1">
      <c r="AM851" s="96"/>
      <c r="AU851" s="41"/>
    </row>
    <row r="852" spans="39:47" ht="15.75" customHeight="1">
      <c r="AM852" s="96"/>
      <c r="AU852" s="41"/>
    </row>
    <row r="853" spans="39:47" ht="15.75" customHeight="1">
      <c r="AM853" s="96"/>
      <c r="AU853" s="41"/>
    </row>
    <row r="854" spans="39:47" ht="15.75" customHeight="1">
      <c r="AM854" s="96"/>
      <c r="AU854" s="41"/>
    </row>
    <row r="855" spans="39:47" ht="15.75" customHeight="1">
      <c r="AM855" s="96"/>
      <c r="AU855" s="41"/>
    </row>
    <row r="856" spans="39:47" ht="15.75" customHeight="1">
      <c r="AM856" s="96"/>
      <c r="AU856" s="41"/>
    </row>
    <row r="857" spans="39:47" ht="15.75" customHeight="1">
      <c r="AM857" s="96"/>
      <c r="AU857" s="41"/>
    </row>
    <row r="858" spans="39:47" ht="15.75" customHeight="1">
      <c r="AM858" s="96"/>
      <c r="AU858" s="41"/>
    </row>
    <row r="859" spans="39:47" ht="15.75" customHeight="1">
      <c r="AM859" s="96"/>
      <c r="AU859" s="41"/>
    </row>
    <row r="860" spans="39:47" ht="15.75" customHeight="1">
      <c r="AM860" s="96"/>
      <c r="AU860" s="41"/>
    </row>
    <row r="861" spans="39:47" ht="15.75" customHeight="1">
      <c r="AM861" s="96"/>
      <c r="AU861" s="41"/>
    </row>
    <row r="862" spans="39:47" ht="15.75" customHeight="1">
      <c r="AM862" s="96"/>
      <c r="AU862" s="41"/>
    </row>
    <row r="863" spans="39:47" ht="15.75" customHeight="1">
      <c r="AM863" s="96"/>
      <c r="AU863" s="41"/>
    </row>
    <row r="864" spans="39:47" ht="15.75" customHeight="1">
      <c r="AM864" s="96"/>
      <c r="AU864" s="41"/>
    </row>
    <row r="865" spans="39:47" ht="15.75" customHeight="1">
      <c r="AM865" s="96"/>
      <c r="AU865" s="41"/>
    </row>
    <row r="866" spans="39:47" ht="15.75" customHeight="1">
      <c r="AM866" s="96"/>
      <c r="AU866" s="41"/>
    </row>
    <row r="867" spans="39:47" ht="15.75" customHeight="1">
      <c r="AM867" s="96"/>
      <c r="AU867" s="41"/>
    </row>
    <row r="868" spans="39:47" ht="15.75" customHeight="1">
      <c r="AM868" s="96"/>
      <c r="AU868" s="41"/>
    </row>
    <row r="869" spans="39:47" ht="15.75" customHeight="1">
      <c r="AM869" s="96"/>
      <c r="AU869" s="41"/>
    </row>
    <row r="870" spans="39:47" ht="15.75" customHeight="1">
      <c r="AM870" s="96"/>
      <c r="AU870" s="41"/>
    </row>
    <row r="871" spans="39:47" ht="15.75" customHeight="1">
      <c r="AM871" s="96"/>
      <c r="AU871" s="41"/>
    </row>
    <row r="872" spans="39:47" ht="15.75" customHeight="1">
      <c r="AM872" s="96"/>
      <c r="AU872" s="41"/>
    </row>
    <row r="873" spans="39:47" ht="15.75" customHeight="1">
      <c r="AM873" s="96"/>
      <c r="AU873" s="41"/>
    </row>
    <row r="874" spans="39:47" ht="15.75" customHeight="1">
      <c r="AM874" s="96"/>
      <c r="AU874" s="41"/>
    </row>
    <row r="875" spans="39:47" ht="15.75" customHeight="1">
      <c r="AM875" s="96"/>
      <c r="AU875" s="41"/>
    </row>
    <row r="876" spans="39:47" ht="15.75" customHeight="1">
      <c r="AM876" s="96"/>
      <c r="AU876" s="41"/>
    </row>
    <row r="877" spans="39:47" ht="15.75" customHeight="1">
      <c r="AM877" s="96"/>
      <c r="AU877" s="41"/>
    </row>
    <row r="878" spans="39:47" ht="15.75" customHeight="1">
      <c r="AM878" s="96"/>
      <c r="AU878" s="41"/>
    </row>
    <row r="879" spans="39:47" ht="15.75" customHeight="1">
      <c r="AM879" s="96"/>
      <c r="AU879" s="41"/>
    </row>
    <row r="880" spans="39:47" ht="15.75" customHeight="1">
      <c r="AM880" s="96"/>
      <c r="AU880" s="41"/>
    </row>
    <row r="881" spans="39:47" ht="15.75" customHeight="1">
      <c r="AM881" s="96"/>
      <c r="AU881" s="41"/>
    </row>
    <row r="882" spans="39:47" ht="15.75" customHeight="1">
      <c r="AM882" s="96"/>
      <c r="AU882" s="41"/>
    </row>
    <row r="883" spans="39:47" ht="15.75" customHeight="1">
      <c r="AM883" s="96"/>
      <c r="AU883" s="41"/>
    </row>
    <row r="884" spans="39:47" ht="15.75" customHeight="1">
      <c r="AM884" s="96"/>
      <c r="AU884" s="41"/>
    </row>
    <row r="885" spans="39:47" ht="15.75" customHeight="1">
      <c r="AM885" s="96"/>
      <c r="AU885" s="41"/>
    </row>
    <row r="886" spans="39:47" ht="15.75" customHeight="1">
      <c r="AM886" s="96"/>
      <c r="AU886" s="41"/>
    </row>
    <row r="887" spans="39:47" ht="15.75" customHeight="1">
      <c r="AM887" s="96"/>
      <c r="AU887" s="41"/>
    </row>
    <row r="888" spans="39:47" ht="15.75" customHeight="1">
      <c r="AM888" s="96"/>
      <c r="AU888" s="41"/>
    </row>
    <row r="889" spans="39:47" ht="15.75" customHeight="1">
      <c r="AM889" s="96"/>
      <c r="AU889" s="41"/>
    </row>
    <row r="890" spans="39:47" ht="15.75" customHeight="1">
      <c r="AM890" s="96"/>
      <c r="AU890" s="41"/>
    </row>
    <row r="891" spans="39:47" ht="15.75" customHeight="1">
      <c r="AM891" s="96"/>
      <c r="AU891" s="41"/>
    </row>
    <row r="892" spans="39:47" ht="15.75" customHeight="1">
      <c r="AM892" s="96"/>
      <c r="AU892" s="41"/>
    </row>
    <row r="893" spans="39:47" ht="15.75" customHeight="1">
      <c r="AM893" s="96"/>
      <c r="AU893" s="41"/>
    </row>
    <row r="894" spans="39:47" ht="15.75" customHeight="1">
      <c r="AM894" s="96"/>
      <c r="AU894" s="41"/>
    </row>
    <row r="895" spans="39:47" ht="15.75" customHeight="1">
      <c r="AM895" s="96"/>
      <c r="AU895" s="41"/>
    </row>
    <row r="896" spans="39:47" ht="15.75" customHeight="1">
      <c r="AM896" s="96"/>
      <c r="AU896" s="41"/>
    </row>
    <row r="897" spans="39:47" ht="15.75" customHeight="1">
      <c r="AM897" s="96"/>
      <c r="AU897" s="41"/>
    </row>
    <row r="898" spans="39:47" ht="15.75" customHeight="1">
      <c r="AM898" s="96"/>
      <c r="AU898" s="41"/>
    </row>
    <row r="899" spans="39:47" ht="15.75" customHeight="1">
      <c r="AM899" s="96"/>
      <c r="AU899" s="41"/>
    </row>
    <row r="900" spans="39:47" ht="15.75" customHeight="1">
      <c r="AM900" s="96"/>
      <c r="AU900" s="41"/>
    </row>
    <row r="901" spans="39:47" ht="15.75" customHeight="1">
      <c r="AM901" s="96"/>
      <c r="AU901" s="41"/>
    </row>
    <row r="902" spans="39:47" ht="15.75" customHeight="1">
      <c r="AM902" s="96"/>
      <c r="AU902" s="41"/>
    </row>
    <row r="903" spans="39:47" ht="15.75" customHeight="1">
      <c r="AM903" s="96"/>
      <c r="AU903" s="41"/>
    </row>
    <row r="904" spans="39:47" ht="15.75" customHeight="1">
      <c r="AM904" s="96"/>
      <c r="AU904" s="41"/>
    </row>
    <row r="905" spans="39:47" ht="15.75" customHeight="1">
      <c r="AM905" s="96"/>
      <c r="AU905" s="41"/>
    </row>
    <row r="906" spans="39:47" ht="15.75" customHeight="1">
      <c r="AM906" s="96"/>
      <c r="AU906" s="41"/>
    </row>
    <row r="907" spans="39:47" ht="15.75" customHeight="1">
      <c r="AM907" s="96"/>
      <c r="AU907" s="41"/>
    </row>
    <row r="908" spans="39:47" ht="15.75" customHeight="1">
      <c r="AM908" s="96"/>
      <c r="AU908" s="41"/>
    </row>
    <row r="909" spans="39:47" ht="15.75" customHeight="1">
      <c r="AM909" s="96"/>
      <c r="AU909" s="41"/>
    </row>
    <row r="910" spans="39:47" ht="15.75" customHeight="1">
      <c r="AM910" s="96"/>
      <c r="AU910" s="41"/>
    </row>
    <row r="911" spans="39:47" ht="15.75" customHeight="1">
      <c r="AM911" s="96"/>
      <c r="AU911" s="41"/>
    </row>
    <row r="912" spans="39:47" ht="15.75" customHeight="1">
      <c r="AM912" s="96"/>
      <c r="AU912" s="41"/>
    </row>
    <row r="913" spans="39:47" ht="15.75" customHeight="1">
      <c r="AM913" s="96"/>
      <c r="AU913" s="41"/>
    </row>
    <row r="914" spans="39:47" ht="15.75" customHeight="1">
      <c r="AM914" s="96"/>
      <c r="AU914" s="41"/>
    </row>
    <row r="915" spans="39:47" ht="15.75" customHeight="1">
      <c r="AM915" s="96"/>
      <c r="AU915" s="41"/>
    </row>
    <row r="916" spans="39:47" ht="15.75" customHeight="1">
      <c r="AM916" s="96"/>
      <c r="AU916" s="41"/>
    </row>
    <row r="917" spans="39:47" ht="15.75" customHeight="1">
      <c r="AM917" s="96"/>
      <c r="AU917" s="41"/>
    </row>
    <row r="918" spans="39:47" ht="15.75" customHeight="1">
      <c r="AM918" s="96"/>
      <c r="AU918" s="41"/>
    </row>
    <row r="919" spans="39:47" ht="15.75" customHeight="1">
      <c r="AM919" s="96"/>
      <c r="AU919" s="41"/>
    </row>
    <row r="920" spans="39:47" ht="15.75" customHeight="1">
      <c r="AM920" s="96"/>
      <c r="AU920" s="41"/>
    </row>
    <row r="921" spans="39:47" ht="15.75" customHeight="1">
      <c r="AM921" s="96"/>
      <c r="AU921" s="41"/>
    </row>
    <row r="922" spans="39:47" ht="15.75" customHeight="1">
      <c r="AM922" s="96"/>
      <c r="AU922" s="41"/>
    </row>
    <row r="923" spans="39:47" ht="15.75" customHeight="1">
      <c r="AM923" s="96"/>
      <c r="AU923" s="41"/>
    </row>
    <row r="924" spans="39:47" ht="15.75" customHeight="1">
      <c r="AM924" s="96"/>
      <c r="AU924" s="41"/>
    </row>
    <row r="925" spans="39:47" ht="15.75" customHeight="1">
      <c r="AM925" s="96"/>
      <c r="AU925" s="41"/>
    </row>
    <row r="926" spans="39:47" ht="15.75" customHeight="1">
      <c r="AM926" s="96"/>
      <c r="AU926" s="41"/>
    </row>
    <row r="927" spans="39:47" ht="15.75" customHeight="1">
      <c r="AM927" s="96"/>
      <c r="AU927" s="41"/>
    </row>
    <row r="928" spans="39:47" ht="15.75" customHeight="1">
      <c r="AM928" s="96"/>
      <c r="AU928" s="41"/>
    </row>
    <row r="929" spans="39:47" ht="15.75" customHeight="1">
      <c r="AM929" s="96"/>
      <c r="AU929" s="41"/>
    </row>
    <row r="930" spans="39:47" ht="15.75" customHeight="1">
      <c r="AM930" s="96"/>
      <c r="AU930" s="41"/>
    </row>
    <row r="931" spans="39:47" ht="15.75" customHeight="1">
      <c r="AM931" s="96"/>
      <c r="AU931" s="41"/>
    </row>
    <row r="932" spans="39:47" ht="15.75" customHeight="1">
      <c r="AM932" s="96"/>
      <c r="AU932" s="41"/>
    </row>
    <row r="933" spans="39:47" ht="15.75" customHeight="1">
      <c r="AM933" s="96"/>
      <c r="AU933" s="41"/>
    </row>
    <row r="934" spans="39:47" ht="15.75" customHeight="1">
      <c r="AM934" s="96"/>
      <c r="AU934" s="41"/>
    </row>
    <row r="935" spans="39:47" ht="15.75" customHeight="1">
      <c r="AM935" s="96"/>
      <c r="AU935" s="41"/>
    </row>
    <row r="936" spans="39:47" ht="15.75" customHeight="1">
      <c r="AM936" s="96"/>
      <c r="AU936" s="41"/>
    </row>
    <row r="937" spans="39:47" ht="15.75" customHeight="1">
      <c r="AM937" s="96"/>
      <c r="AU937" s="41"/>
    </row>
    <row r="938" spans="39:47" ht="15.75" customHeight="1">
      <c r="AM938" s="96"/>
      <c r="AU938" s="41"/>
    </row>
    <row r="939" spans="39:47" ht="15.75" customHeight="1">
      <c r="AM939" s="96"/>
      <c r="AU939" s="41"/>
    </row>
    <row r="940" spans="39:47" ht="15.75" customHeight="1">
      <c r="AM940" s="96"/>
      <c r="AU940" s="41"/>
    </row>
    <row r="941" spans="39:47" ht="15.75" customHeight="1">
      <c r="AM941" s="96"/>
      <c r="AU941" s="41"/>
    </row>
    <row r="942" spans="39:47" ht="15.75" customHeight="1">
      <c r="AM942" s="96"/>
      <c r="AU942" s="41"/>
    </row>
    <row r="943" spans="39:47" ht="15.75" customHeight="1">
      <c r="AM943" s="96"/>
      <c r="AU943" s="41"/>
    </row>
    <row r="944" spans="39:47" ht="15.75" customHeight="1">
      <c r="AM944" s="96"/>
      <c r="AU944" s="41"/>
    </row>
    <row r="945" spans="39:47" ht="15.75" customHeight="1">
      <c r="AM945" s="96"/>
      <c r="AU945" s="41"/>
    </row>
    <row r="946" spans="39:47" ht="15.75" customHeight="1">
      <c r="AM946" s="96"/>
      <c r="AU946" s="41"/>
    </row>
    <row r="947" spans="39:47" ht="15.75" customHeight="1">
      <c r="AM947" s="96"/>
      <c r="AU947" s="41"/>
    </row>
    <row r="948" spans="39:47" ht="15.75" customHeight="1">
      <c r="AM948" s="96"/>
      <c r="AU948" s="41"/>
    </row>
    <row r="949" spans="39:47" ht="15.75" customHeight="1">
      <c r="AM949" s="96"/>
      <c r="AU949" s="41"/>
    </row>
    <row r="950" spans="39:47" ht="15.75" customHeight="1">
      <c r="AM950" s="96"/>
      <c r="AU950" s="41"/>
    </row>
    <row r="951" spans="39:47" ht="15.75" customHeight="1">
      <c r="AM951" s="96"/>
      <c r="AU951" s="41"/>
    </row>
    <row r="952" spans="39:47" ht="15.75" customHeight="1">
      <c r="AM952" s="96"/>
      <c r="AU952" s="41"/>
    </row>
    <row r="953" spans="39:47" ht="15.75" customHeight="1">
      <c r="AM953" s="96"/>
      <c r="AU953" s="41"/>
    </row>
    <row r="954" spans="39:47" ht="15.75" customHeight="1">
      <c r="AM954" s="96"/>
      <c r="AU954" s="41"/>
    </row>
    <row r="955" spans="39:47" ht="15.75" customHeight="1">
      <c r="AM955" s="96"/>
      <c r="AU955" s="41"/>
    </row>
    <row r="956" spans="39:47" ht="15.75" customHeight="1">
      <c r="AM956" s="96"/>
      <c r="AU956" s="41"/>
    </row>
    <row r="957" spans="39:47" ht="15.75" customHeight="1">
      <c r="AM957" s="96"/>
      <c r="AU957" s="41"/>
    </row>
    <row r="958" spans="39:47" ht="15.75" customHeight="1">
      <c r="AM958" s="96"/>
      <c r="AU958" s="41"/>
    </row>
    <row r="959" spans="39:47" ht="15.75" customHeight="1">
      <c r="AM959" s="96"/>
      <c r="AU959" s="41"/>
    </row>
    <row r="960" spans="39:47" ht="15.75" customHeight="1">
      <c r="AM960" s="96"/>
      <c r="AU960" s="41"/>
    </row>
    <row r="961" spans="39:47" ht="15.75" customHeight="1">
      <c r="AM961" s="96"/>
      <c r="AU961" s="41"/>
    </row>
    <row r="962" spans="39:47" ht="15.75" customHeight="1">
      <c r="AM962" s="96"/>
      <c r="AU962" s="41"/>
    </row>
    <row r="963" spans="39:47" ht="15.75" customHeight="1">
      <c r="AM963" s="96"/>
      <c r="AU963" s="41"/>
    </row>
    <row r="964" spans="39:47" ht="15.75" customHeight="1">
      <c r="AM964" s="96"/>
      <c r="AU964" s="41"/>
    </row>
    <row r="965" spans="39:47" ht="15.75" customHeight="1">
      <c r="AM965" s="96"/>
      <c r="AU965" s="41"/>
    </row>
    <row r="966" spans="39:47" ht="15.75" customHeight="1">
      <c r="AM966" s="96"/>
      <c r="AU966" s="41"/>
    </row>
    <row r="967" spans="39:47" ht="15.75" customHeight="1">
      <c r="AM967" s="96"/>
      <c r="AU967" s="41"/>
    </row>
    <row r="968" spans="39:47" ht="15.75" customHeight="1">
      <c r="AM968" s="96"/>
      <c r="AU968" s="41"/>
    </row>
    <row r="969" spans="39:47" ht="15.75" customHeight="1">
      <c r="AM969" s="96"/>
      <c r="AU969" s="41"/>
    </row>
    <row r="970" spans="39:47" ht="15.75" customHeight="1">
      <c r="AM970" s="96"/>
      <c r="AU970" s="41"/>
    </row>
    <row r="971" spans="39:47" ht="15.75" customHeight="1">
      <c r="AM971" s="96"/>
      <c r="AU971" s="41"/>
    </row>
    <row r="972" spans="39:47" ht="15.75" customHeight="1">
      <c r="AM972" s="96"/>
      <c r="AU972" s="41"/>
    </row>
    <row r="973" spans="39:47" ht="15.75" customHeight="1">
      <c r="AM973" s="96"/>
      <c r="AU973" s="41"/>
    </row>
    <row r="974" spans="39:47" ht="15.75" customHeight="1">
      <c r="AM974" s="96"/>
      <c r="AU974" s="41"/>
    </row>
    <row r="975" spans="39:47" ht="15.75" customHeight="1">
      <c r="AM975" s="96"/>
      <c r="AU975" s="41"/>
    </row>
    <row r="976" spans="39:47" ht="15.75" customHeight="1">
      <c r="AM976" s="96"/>
      <c r="AU976" s="41"/>
    </row>
    <row r="977" spans="39:47" ht="15.75" customHeight="1">
      <c r="AM977" s="96"/>
      <c r="AU977" s="41"/>
    </row>
    <row r="978" spans="39:47" ht="15.75" customHeight="1">
      <c r="AM978" s="96"/>
      <c r="AU978" s="41"/>
    </row>
    <row r="979" spans="39:47" ht="15.75" customHeight="1">
      <c r="AM979" s="96"/>
      <c r="AU979" s="41"/>
    </row>
    <row r="980" spans="39:47" ht="15.75" customHeight="1">
      <c r="AM980" s="96"/>
      <c r="AU980" s="41"/>
    </row>
    <row r="981" spans="39:47" ht="15.75" customHeight="1">
      <c r="AM981" s="96"/>
      <c r="AU981" s="41"/>
    </row>
    <row r="982" spans="39:47" ht="15.75" customHeight="1">
      <c r="AM982" s="96"/>
      <c r="AU982" s="41"/>
    </row>
    <row r="983" spans="39:47" ht="15.75" customHeight="1">
      <c r="AM983" s="96"/>
      <c r="AU983" s="41"/>
    </row>
    <row r="984" spans="39:47" ht="15.75" customHeight="1">
      <c r="AM984" s="96"/>
      <c r="AU984" s="41"/>
    </row>
    <row r="985" spans="39:47" ht="15.75" customHeight="1">
      <c r="AM985" s="96"/>
      <c r="AU985" s="41"/>
    </row>
    <row r="986" spans="39:47" ht="15.75" customHeight="1">
      <c r="AM986" s="96"/>
      <c r="AU986" s="41"/>
    </row>
    <row r="987" spans="39:47" ht="15.75" customHeight="1">
      <c r="AM987" s="96"/>
      <c r="AU987" s="41"/>
    </row>
    <row r="988" spans="39:47" ht="15.75" customHeight="1">
      <c r="AM988" s="96"/>
      <c r="AU988" s="41"/>
    </row>
    <row r="989" spans="39:47" ht="15.75" customHeight="1">
      <c r="AM989" s="96"/>
      <c r="AU989" s="41"/>
    </row>
    <row r="990" spans="39:47" ht="15.75" customHeight="1">
      <c r="AM990" s="96"/>
      <c r="AU990" s="41"/>
    </row>
    <row r="991" spans="39:47" ht="15.75" customHeight="1">
      <c r="AM991" s="96"/>
      <c r="AU991" s="41"/>
    </row>
    <row r="992" spans="39:47" ht="15.75" customHeight="1">
      <c r="AM992" s="96"/>
      <c r="AU992" s="41"/>
    </row>
    <row r="993" spans="39:47" ht="15.75" customHeight="1">
      <c r="AM993" s="96"/>
      <c r="AU993" s="41"/>
    </row>
    <row r="994" spans="39:47" ht="15.75" customHeight="1">
      <c r="AM994" s="96"/>
      <c r="AU994" s="41"/>
    </row>
    <row r="995" spans="39:47" ht="15.75" customHeight="1">
      <c r="AM995" s="96"/>
      <c r="AU995" s="41"/>
    </row>
    <row r="996" spans="39:47" ht="15.75" customHeight="1">
      <c r="AM996" s="96"/>
      <c r="AU996" s="41"/>
    </row>
    <row r="997" spans="39:47" ht="15.75" customHeight="1">
      <c r="AM997" s="96"/>
      <c r="AU997" s="41"/>
    </row>
    <row r="998" spans="39:47" ht="15.75" customHeight="1">
      <c r="AM998" s="96"/>
      <c r="AU998" s="41"/>
    </row>
    <row r="999" spans="39:47" ht="15.75" customHeight="1">
      <c r="AM999" s="96"/>
      <c r="AU999" s="41"/>
    </row>
    <row r="1000" spans="39:47" ht="15.75" customHeight="1">
      <c r="AM1000" s="96"/>
      <c r="AU1000" s="41"/>
    </row>
  </sheetData>
  <sheetProtection algorithmName="SHA-512" hashValue="98/a3E2d+ewcVQQ6fEzuJM7VMsqGpLQI/iY+u5fRdLdQiS3ET9YUllvkLU58TCBpI+6eiIh7u0SwVuHvSsY29g==" saltValue="8HSATPb4qfYf8DeNxpNa9g==" spinCount="100000" sheet="1" formatCells="0" formatColumns="0" formatRows="0" insertColumns="0" insertRows="0" insertHyperlinks="0" deleteColumns="0" deleteRows="0" sort="0" autoFilter="0" pivotTables="0"/>
  <mergeCells count="19">
    <mergeCell ref="AV1:AV3"/>
    <mergeCell ref="E2:E3"/>
    <mergeCell ref="F2:K2"/>
    <mergeCell ref="AD2:AD3"/>
    <mergeCell ref="AU2:AU3"/>
    <mergeCell ref="AN2:AR2"/>
    <mergeCell ref="AS2:AS3"/>
    <mergeCell ref="AT2:AT3"/>
    <mergeCell ref="A1:A3"/>
    <mergeCell ref="B1:B3"/>
    <mergeCell ref="C1:C3"/>
    <mergeCell ref="E1:AD1"/>
    <mergeCell ref="AE1:AU1"/>
    <mergeCell ref="D1:D3"/>
    <mergeCell ref="AB2:AB3"/>
    <mergeCell ref="AC2:AC3"/>
    <mergeCell ref="L2:AA2"/>
    <mergeCell ref="AE2:AH2"/>
    <mergeCell ref="AI2:AM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HP</cp:lastModifiedBy>
  <dcterms:created xsi:type="dcterms:W3CDTF">2022-01-25T17:00:54Z</dcterms:created>
  <dcterms:modified xsi:type="dcterms:W3CDTF">2022-01-31T20:00:13Z</dcterms:modified>
</cp:coreProperties>
</file>